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705" windowHeight="7005" tabRatio="926" firstSheet="5" activeTab="15"/>
  </bookViews>
  <sheets>
    <sheet name="Sheet1" sheetId="1" r:id="rId1"/>
    <sheet name="1 Tien do NN" sheetId="2" r:id="rId2"/>
    <sheet name="2. Chi so CN" sheetId="3" r:id="rId3"/>
    <sheet name="3. SPCN chuyeu" sheetId="4" r:id="rId4"/>
    <sheet name="4. Chỉ số lao động" sheetId="5" r:id="rId5"/>
    <sheet name="5. VĐT" sheetId="6" r:id="rId6"/>
    <sheet name="6. NH" sheetId="7" r:id="rId7"/>
    <sheet name="7. Tongmucbanle_HHDV" sheetId="8" r:id="rId8"/>
    <sheet name="8. Tổng mức bl" sheetId="9" r:id="rId9"/>
    <sheet name="9. Luu tru an uong" sheetId="10" r:id="rId10"/>
    <sheet name="10. Xuatkhau" sheetId="11" r:id="rId11"/>
    <sheet name="11. Nhapkhau" sheetId="12" r:id="rId12"/>
    <sheet name="12. Chi so gia" sheetId="13" r:id="rId13"/>
    <sheet name="13. Doanh thu VT" sheetId="14" r:id="rId14"/>
    <sheet name="14. Vantai" sheetId="15" r:id="rId15"/>
    <sheet name="15. Tai nan GThong" sheetId="16" r:id="rId16"/>
  </sheets>
  <externalReferences>
    <externalReference r:id="rId19"/>
  </externalReferences>
  <definedNames>
    <definedName name="_Fill" hidden="1">#REF!</definedName>
    <definedName name="nhan">#REF!</definedName>
  </definedNames>
  <calcPr fullCalcOnLoad="1"/>
</workbook>
</file>

<file path=xl/sharedStrings.xml><?xml version="1.0" encoding="utf-8"?>
<sst xmlns="http://schemas.openxmlformats.org/spreadsheetml/2006/main" count="634" uniqueCount="368">
  <si>
    <t>Tấn</t>
  </si>
  <si>
    <t>TỔNG SỐ</t>
  </si>
  <si>
    <t>TỔNG TRỊ GIÁ</t>
  </si>
  <si>
    <t>Thực hiện</t>
  </si>
  <si>
    <t>Bia đóng chai</t>
  </si>
  <si>
    <t>Tấm lợp bằng kim loại</t>
  </si>
  <si>
    <t>Điện sản xuất</t>
  </si>
  <si>
    <t>Điện thương phẩm</t>
  </si>
  <si>
    <t>1.000 lít</t>
  </si>
  <si>
    <t>1.000 cái</t>
  </si>
  <si>
    <t>Triệu kwh</t>
  </si>
  <si>
    <t>Dăm gỗ</t>
  </si>
  <si>
    <t>Hàng hoá khác</t>
  </si>
  <si>
    <t>Hàng thuỷ sản</t>
  </si>
  <si>
    <t>Gạo</t>
  </si>
  <si>
    <t>Giày dép các loại</t>
  </si>
  <si>
    <t>Đá xây dựng khai thác</t>
  </si>
  <si>
    <t>Phi lê cá và các loại cá tươi ướp lạnh</t>
  </si>
  <si>
    <t>Đường RS</t>
  </si>
  <si>
    <t>Hộp, thùng bằng bìa cứng</t>
  </si>
  <si>
    <t>Dung dịch đạm huyết thanh</t>
  </si>
  <si>
    <t>Đá ốp lát</t>
  </si>
  <si>
    <t>Cấu kiện nhà lắp sẵn bằng kim loại</t>
  </si>
  <si>
    <t>Cấu kiện thép và cột làm bằng thép…</t>
  </si>
  <si>
    <t>Bàn bằng gỗ các loại</t>
  </si>
  <si>
    <t>Tôm đông lạnh</t>
  </si>
  <si>
    <t>Phân theo ngành kinh tế</t>
  </si>
  <si>
    <t>1.000 chiếc</t>
  </si>
  <si>
    <t>Lít</t>
  </si>
  <si>
    <t>Chiếc</t>
  </si>
  <si>
    <t>Nước uống được</t>
  </si>
  <si>
    <t>Phân theo loại hình kinh tế</t>
  </si>
  <si>
    <t>Nhà nước</t>
  </si>
  <si>
    <t>Ngoài Nhà nước</t>
  </si>
  <si>
    <t xml:space="preserve">     Tập thể</t>
  </si>
  <si>
    <t xml:space="preserve">     Tư nhân</t>
  </si>
  <si>
    <t xml:space="preserve">     Cá thể</t>
  </si>
  <si>
    <t>Khu vực có vốn đầu tư nước ngoài</t>
  </si>
  <si>
    <t>Thương nghiệp</t>
  </si>
  <si>
    <t>Dịch vụ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</si>
  <si>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</si>
  <si>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</si>
  <si>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r>
      <t>1.000 m</t>
    </r>
    <r>
      <rPr>
        <vertAlign val="superscript"/>
        <sz val="10"/>
        <rFont val="Arial"/>
        <family val="2"/>
      </rPr>
      <t>3</t>
    </r>
  </si>
  <si>
    <t>Đơn vị tính: %</t>
  </si>
  <si>
    <t>B. Khai khoáng</t>
  </si>
  <si>
    <t>07. Khai thác quặng kim loại</t>
  </si>
  <si>
    <t>08. Khai khoáng khác</t>
  </si>
  <si>
    <t>C. Công nghiệp chế biến, chế tạo</t>
  </si>
  <si>
    <t>10. Sản xuất chế biến thực phẩm</t>
  </si>
  <si>
    <t>11. Sản xuất đồ uống</t>
  </si>
  <si>
    <t>14. Sản xuất trang phục</t>
  </si>
  <si>
    <t>16. Chế biến gỗ và sản xuất sản phẩm từ gỗ, tre, nứa (trừ giường, tủ, bàn, ghế); sản xuất sản phẩm từ rơm, rạ và vật liệu tết bện</t>
  </si>
  <si>
    <t>17. Sản xuất giấy và sản phẩm từ giấy</t>
  </si>
  <si>
    <t>21. Sản xuất thuốc, hóa dược và dược liệu</t>
  </si>
  <si>
    <t>23. Sản xuất sản phẩm từ khoáng phi kim loại khác</t>
  </si>
  <si>
    <t>25. Sản xuất sản phẩm từ kim loại đúc sẵn (trừ máy móc, thiết bị)</t>
  </si>
  <si>
    <t>31. Sản xuất giường, tủ, bàn ghế</t>
  </si>
  <si>
    <t>D. Sản xuất và phân phối điện, khí đốt, nước nóng, hơi nước và điều hòa không khí</t>
  </si>
  <si>
    <t>35. Sản xuất và phân phối điện, khí đốt, nước nóng, hơi nước và điều hòa không khí</t>
  </si>
  <si>
    <t xml:space="preserve">E. Cung cấp nước, quản lý và xử lý rác thải, nước thải </t>
  </si>
  <si>
    <t>36. Khai thác, xử lý và cung cấp nước</t>
  </si>
  <si>
    <t>38. Hoạt động thu gom, xử lý và tiêu hủy rác thải; tái chế phế liệu</t>
  </si>
  <si>
    <t>Đơn vị
tính</t>
  </si>
  <si>
    <t>Vụ</t>
  </si>
  <si>
    <t>Người</t>
  </si>
  <si>
    <t xml:space="preserve">     Hàng ăn và dịch vụ ăn uống</t>
  </si>
  <si>
    <r>
      <t xml:space="preserve">         </t>
    </r>
    <r>
      <rPr>
        <i/>
        <sz val="10"/>
        <rFont val="Arial"/>
        <family val="2"/>
      </rPr>
      <t>Trong đó:</t>
    </r>
  </si>
  <si>
    <t xml:space="preserve">                        Lương thực</t>
  </si>
  <si>
    <t xml:space="preserve">                        Thực phẩm</t>
  </si>
  <si>
    <t xml:space="preserve">                        Ăn uống ngoài gia đình</t>
  </si>
  <si>
    <t xml:space="preserve">     Đồ uống và thuốc lá</t>
  </si>
  <si>
    <t xml:space="preserve">     Nhà ở, điện, nuớc, chất đốt và VLXD</t>
  </si>
  <si>
    <t xml:space="preserve">     Thiết bị và đồ dùng gia đình</t>
  </si>
  <si>
    <t xml:space="preserve">     Thuốc và dịch vụ y tế</t>
  </si>
  <si>
    <t xml:space="preserve">     Giao thông</t>
  </si>
  <si>
    <t xml:space="preserve">     Bưu chính viễn thông</t>
  </si>
  <si>
    <t xml:space="preserve">     Giáo dục</t>
  </si>
  <si>
    <t xml:space="preserve">     Văn hoá, giải trí và du lịch</t>
  </si>
  <si>
    <t xml:space="preserve">     Hàng hoá và dịch vụ khác</t>
  </si>
  <si>
    <t>2. CHỈ SỐ GIÁ VÀNG</t>
  </si>
  <si>
    <t>3. CHỈ SỐ GIÁ ĐÔ LA MỸ</t>
  </si>
  <si>
    <t>Khách sạn, nhà hàng</t>
  </si>
  <si>
    <t>"</t>
  </si>
  <si>
    <t>TOÀN NGÀNH</t>
  </si>
  <si>
    <t>Bộ com-lê, quần áo đồng bộ</t>
  </si>
  <si>
    <r>
      <t xml:space="preserve">Cơ cấu
</t>
    </r>
    <r>
      <rPr>
        <b/>
        <i/>
        <sz val="10"/>
        <rFont val="Arial"/>
        <family val="2"/>
      </rPr>
      <t>(%)</t>
    </r>
  </si>
  <si>
    <t>Giá trị</t>
  </si>
  <si>
    <t>Quặng và khoáng sản khác</t>
  </si>
  <si>
    <t>Gỗ</t>
  </si>
  <si>
    <t>Sản phẩm từ sắt thép</t>
  </si>
  <si>
    <t xml:space="preserve">   Máy móc thiết bị và dụng cụ phụ tùng</t>
  </si>
  <si>
    <t xml:space="preserve">   Gỗ và sản phẩm từ gỗ</t>
  </si>
  <si>
    <t xml:space="preserve">   Vải các loại</t>
  </si>
  <si>
    <t>Tháng trước</t>
  </si>
  <si>
    <t>Cùng kỳ năm trước</t>
  </si>
  <si>
    <t>Thức ăn gia súc</t>
  </si>
  <si>
    <t>Du lịch lữ hành</t>
  </si>
  <si>
    <t>-</t>
  </si>
  <si>
    <t>Phân theo nhóm hàng</t>
  </si>
  <si>
    <t>Lương thực, thực phẩm</t>
  </si>
  <si>
    <t>Hàng may mặc</t>
  </si>
  <si>
    <t>Đồ dùng, dụng cụ, trang thiết bị gia đình</t>
  </si>
  <si>
    <t>Vật phẩm, văn hóa, giáo dục</t>
  </si>
  <si>
    <t>Gỗ và vật liệu xây dựng</t>
  </si>
  <si>
    <t>Ô tô các loại</t>
  </si>
  <si>
    <t>Phương tiện đi lại (kể cả phụ tùng)</t>
  </si>
  <si>
    <t>Xăng, dầu các loại</t>
  </si>
  <si>
    <t>Nhiên liệu khác (trừ xăng dầu)</t>
  </si>
  <si>
    <t>Đá quý, kim loại quý và sản phẩm</t>
  </si>
  <si>
    <t>Hàng hóa khác</t>
  </si>
  <si>
    <t>SC ô tô, mô tô, xe máy và xe có động cơ khác</t>
  </si>
  <si>
    <t>Sắn và các sản phẩm từ sắn</t>
  </si>
  <si>
    <t>Sản phẩm từ chất dẻo</t>
  </si>
  <si>
    <t>Sản phẩm gỗ</t>
  </si>
  <si>
    <t>Hàng dệt, may</t>
  </si>
  <si>
    <t>Thức ăn gia súc và nguyên liệu</t>
  </si>
  <si>
    <t>Nguyên phụ liệu dược phẩm</t>
  </si>
  <si>
    <t>Nguyên phụ liệu dệt, may, da, giày</t>
  </si>
  <si>
    <t>Máy móc thiết bị và dụng cụ phụ tùng</t>
  </si>
  <si>
    <t xml:space="preserve">     May mặc, mũ nón, giày dép</t>
  </si>
  <si>
    <t>1. Tai nạn giao thông</t>
  </si>
  <si>
    <t>Số vụ tai nạn giao thông</t>
  </si>
  <si>
    <t>Số người chết</t>
  </si>
  <si>
    <t>Số người bị thương</t>
  </si>
  <si>
    <t>2. Cháy, nổ</t>
  </si>
  <si>
    <t>Số người bị chết do cháy, nổ</t>
  </si>
  <si>
    <t>Số người bị thương do cháy, nổ</t>
  </si>
  <si>
    <t>Ước tính giá trị thiệt hại do cháy, nổ</t>
  </si>
  <si>
    <t>Triệu đồng</t>
  </si>
  <si>
    <t>3. Vi phạm môi trường</t>
  </si>
  <si>
    <t>Số vụ vi phạm đã phát hiện</t>
  </si>
  <si>
    <t>Số vụ đã xử lý</t>
  </si>
  <si>
    <t>Số tiền xử phạt</t>
  </si>
  <si>
    <t>Sắt thép và sản phẩm từ sắt thép</t>
  </si>
  <si>
    <t>Dịch vụ lưu trú</t>
  </si>
  <si>
    <t>Dịch vụ ăn uống</t>
  </si>
  <si>
    <t>Vận tải hành khách</t>
  </si>
  <si>
    <t>Đường bộ</t>
  </si>
  <si>
    <t>Đường sắt</t>
  </si>
  <si>
    <t>Đường thủy</t>
  </si>
  <si>
    <t>Đường hàng không</t>
  </si>
  <si>
    <t>Vận tải hàng hóa</t>
  </si>
  <si>
    <t>Dịch vụ hỗ trợ vận tải</t>
  </si>
  <si>
    <t>Số vụ cháy, nổ</t>
  </si>
  <si>
    <t>+ Số vụ cháy</t>
  </si>
  <si>
    <t>+ Số vụ nổ</t>
  </si>
  <si>
    <t>13. Dệt</t>
  </si>
  <si>
    <t>15. Sản xuất da và các sản phẩm có liên quan</t>
  </si>
  <si>
    <t>18. In, sao chép bản ghi các loại</t>
  </si>
  <si>
    <t>20. Sản xuất hóa chất và sản phẩm hóa chất</t>
  </si>
  <si>
    <t>22. Sản xuất sản phẩm từ cao su và plastic</t>
  </si>
  <si>
    <t>24. Sản xuất kim loại</t>
  </si>
  <si>
    <t>26. Sản xuất sản phẩm điện tử, máy vi tính và sản phẩm quang học</t>
  </si>
  <si>
    <t>27. Sản xuất thiết bị điện</t>
  </si>
  <si>
    <t>28. Sản xuất máy móc, thiết bị chưa được phân vào đâu</t>
  </si>
  <si>
    <t>29. Sản xuất xe có động cơ</t>
  </si>
  <si>
    <t>30. Sản xuất phương tiện vận tải khác</t>
  </si>
  <si>
    <t>32. Công nghiệp chế biến, chế tạo khác</t>
  </si>
  <si>
    <t>33. Sửa chữa, bảo dưỡng và lắp đặt máy móc và thiết bị</t>
  </si>
  <si>
    <t>Sữa và kem chưa cô đặc</t>
  </si>
  <si>
    <t>1000 lít</t>
  </si>
  <si>
    <t>Tinh bột sắn</t>
  </si>
  <si>
    <t>Thức ăn gia cầm</t>
  </si>
  <si>
    <t>Các loại mền chăn, các loại nệm, đệm</t>
  </si>
  <si>
    <t>1000 cái</t>
  </si>
  <si>
    <t>Giày dép</t>
  </si>
  <si>
    <t>1000 đôi</t>
  </si>
  <si>
    <t>Báo in</t>
  </si>
  <si>
    <t>Triệu trang</t>
  </si>
  <si>
    <t>Sản phẩm in khác</t>
  </si>
  <si>
    <t>Ôxy</t>
  </si>
  <si>
    <t>Titan ôxit</t>
  </si>
  <si>
    <t>Phân khoáng hoặc phân hóa học</t>
  </si>
  <si>
    <t>Dược phẩm khác chưa được phân vào đâu</t>
  </si>
  <si>
    <t>Kg</t>
  </si>
  <si>
    <t>Bao và túi từ plastic</t>
  </si>
  <si>
    <t>Bình lớn có vỏ bọc ngoài, chai, lọ</t>
  </si>
  <si>
    <t>Plastic dạng sợi</t>
  </si>
  <si>
    <t>Tấm, phiến, màng, lỏ và dải</t>
  </si>
  <si>
    <t>Gạch xây dựng bằng đất sét nung</t>
  </si>
  <si>
    <t>1000 viên</t>
  </si>
  <si>
    <t>Gạch và gạch khối xây dựng</t>
  </si>
  <si>
    <t>Bê tông trộn sẵn</t>
  </si>
  <si>
    <r>
      <t>M</t>
    </r>
    <r>
      <rPr>
        <vertAlign val="superscript"/>
        <sz val="10"/>
        <rFont val="Arial"/>
        <family val="2"/>
      </rPr>
      <t>3</t>
    </r>
  </si>
  <si>
    <t>Gang thỏi hợp kim</t>
  </si>
  <si>
    <t xml:space="preserve">Sắt, thép không hợp kim </t>
  </si>
  <si>
    <t>Sắt, thép không hợp kim cán phẳng</t>
  </si>
  <si>
    <t>Ống bằng sắt, thép</t>
  </si>
  <si>
    <t>Loa đã hoặc chưa lắp vào hộp loa</t>
  </si>
  <si>
    <t>Cái</t>
  </si>
  <si>
    <t>Quạt bàn, quạt tường, quạt trần</t>
  </si>
  <si>
    <t>Bếp lò, vỉ lò, lò sấy</t>
  </si>
  <si>
    <t>Máy cưa gỗ, cao su cứng</t>
  </si>
  <si>
    <t>Máy bào, máy phay</t>
  </si>
  <si>
    <t>Máy khác dùng để gia công gỗ</t>
  </si>
  <si>
    <t>Máy và thiết bị cơ khí khác</t>
  </si>
  <si>
    <t>Ghế khác có khung bằng gỗ</t>
  </si>
  <si>
    <t>Hương cây</t>
  </si>
  <si>
    <t>1000 thẻ</t>
  </si>
  <si>
    <t>1. Tổng nguồn vốn huy động</t>
  </si>
  <si>
    <t>2. Tổng dư nợ cho vay</t>
  </si>
  <si>
    <t>Thuốc nước để tiêm</t>
  </si>
  <si>
    <t>Thực hiện kỳ này</t>
  </si>
  <si>
    <t>cùng kỳ</t>
  </si>
  <si>
    <t>năm trước</t>
  </si>
  <si>
    <t>so với cùng kỳ</t>
  </si>
  <si>
    <t>kỳ này</t>
  </si>
  <si>
    <r>
      <t xml:space="preserve">năm trước </t>
    </r>
    <r>
      <rPr>
        <b/>
        <i/>
        <sz val="10"/>
        <rFont val="Arial"/>
        <family val="2"/>
      </rPr>
      <t>(%)</t>
    </r>
  </si>
  <si>
    <t>Ước tính</t>
  </si>
  <si>
    <t>năm 2018</t>
  </si>
  <si>
    <t>Cộng dồn</t>
  </si>
  <si>
    <t>năm</t>
  </si>
  <si>
    <r>
      <t xml:space="preserve">so với </t>
    </r>
    <r>
      <rPr>
        <b/>
        <i/>
        <sz val="10"/>
        <rFont val="Arial"/>
        <family val="2"/>
      </rPr>
      <t>(%)</t>
    </r>
  </si>
  <si>
    <t>với cùng kỳ</t>
  </si>
  <si>
    <t>Công nghiệp chế biến, chế tạo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</si>
  <si>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</si>
  <si>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</si>
  <si>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</si>
  <si>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</si>
  <si>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</si>
  <si>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</si>
  <si>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</si>
  <si>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</si>
  <si>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</si>
  <si>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</si>
  <si>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</si>
  <si>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</si>
  <si>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</si>
  <si>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</si>
  <si>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</si>
  <si>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</si>
  <si>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giường, tủ, bàn, ghế</t>
  </si>
  <si>
    <t>Công nghiệp chế biến, chế tạo khác</t>
  </si>
  <si>
    <t>Phân theo ngành công nghiệp cấp I</t>
  </si>
  <si>
    <t>Khai khoáng</t>
  </si>
  <si>
    <t>Sản xuất và phân phối điện, khí đốt, nước nóng, hơi nước
và điều hòa không khí</t>
  </si>
  <si>
    <t>Cung cấp nước, hoạt động quản lý và xử lý rác thải, nước thải</t>
  </si>
  <si>
    <t>Phân theo ngành công nghiệp cấp II</t>
  </si>
  <si>
    <t>Khai thác quặng kim loại</t>
  </si>
  <si>
    <t>Khai khoáng khác</t>
  </si>
  <si>
    <t>Chế biến gỗ và sản xuất sản phẩm từ gỗ, tre, nứa (trừ giường, 
tủ, bàn, ghế); sản xuất sản phẩm từ rơm, rạ và vật liệu tết bện</t>
  </si>
  <si>
    <t>Sản xuất phương tiện vận tải khác</t>
  </si>
  <si>
    <t>Sản xuất và phân phối điện, khí đốt, nước nóng, hơi nước 
và điều hoà không khí</t>
  </si>
  <si>
    <t>Khai thác, xử lý và cung cấp nước</t>
  </si>
  <si>
    <t>Hoạt động thu gom, xử lý và tiêu huỷ rác thải; tái chế phế liệu</t>
  </si>
  <si>
    <t>Phân theo loại hình doanh nghiệp</t>
  </si>
  <si>
    <t>Doanh nghiệp Nhà nước</t>
  </si>
  <si>
    <t>Doanh nghiệp ngoài Nhà nước</t>
  </si>
  <si>
    <t>Doanh nghiệp có vốn đầu tư nước ngoài</t>
  </si>
  <si>
    <r>
      <t>3. Tỷ lệ nợ xấu trên tổng dư nợ</t>
    </r>
    <r>
      <rPr>
        <b/>
        <i/>
        <sz val="10"/>
        <rFont val="Arial"/>
        <family val="2"/>
      </rPr>
      <t xml:space="preserve"> (%)</t>
    </r>
  </si>
  <si>
    <t xml:space="preserve">*Ghi chú: </t>
  </si>
  <si>
    <t>Ống tuýp, ống dẫn và ống vòi loại cứng</t>
  </si>
  <si>
    <t>Đơn vị tính: Triệu đồng</t>
  </si>
  <si>
    <t>Đơn vị tính: Tỷ đồng</t>
  </si>
  <si>
    <t>Đơn vị tính:  Triệu đồng</t>
  </si>
  <si>
    <t>Đơn vị tính: 1000 USD</t>
  </si>
  <si>
    <t>Kinh tế Nhà nước</t>
  </si>
  <si>
    <t>Kinh tế tư nhân</t>
  </si>
  <si>
    <t>Kinh tế có vốn đầu tư nước ngoài</t>
  </si>
  <si>
    <t>so với</t>
  </si>
  <si>
    <t>tháng 3</t>
  </si>
  <si>
    <t>3 tháng</t>
  </si>
  <si>
    <t>,</t>
  </si>
  <si>
    <t xml:space="preserve">   Phân bón</t>
  </si>
  <si>
    <t>4 tháng</t>
  </si>
  <si>
    <t>tháng 4</t>
  </si>
  <si>
    <t>4 tháng năm</t>
  </si>
  <si>
    <r>
      <rPr>
        <b/>
        <sz val="12"/>
        <rFont val="Times New Roman"/>
        <family val="1"/>
      </rPr>
      <t>CỤC THỐNG KÊ TỈNH BÌNH ĐỊNH
Số: /BC-CTK</t>
    </r>
    <r>
      <rPr>
        <b/>
        <sz val="14"/>
        <rFont val="Times New Roman"/>
        <family val="1"/>
      </rPr>
      <t xml:space="preserve">
</t>
    </r>
    <r>
      <rPr>
        <b/>
        <sz val="18"/>
        <rFont val="Times New Roman"/>
        <family val="1"/>
      </rPr>
      <t>BÁO CÁO 
ƯỚC TÍNH SỐ LIỆU 
KINH TẾ - XÃ HỘI</t>
    </r>
    <r>
      <rPr>
        <b/>
        <sz val="14"/>
        <rFont val="Times New Roman"/>
        <family val="1"/>
      </rPr>
      <t xml:space="preserve">
THÁNG 4 VÀ 4 THÁNG NĂM 2019
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Bình Định, tháng 4 - 2019</t>
    </r>
  </si>
  <si>
    <r>
      <t xml:space="preserve">VỤ ĐÔNG XUÂN 2018 - 2019 </t>
    </r>
    <r>
      <rPr>
        <b/>
        <i/>
        <sz val="10"/>
        <rFont val="Arial"/>
        <family val="2"/>
      </rPr>
      <t>(Theo tiến độ)</t>
    </r>
  </si>
  <si>
    <t xml:space="preserve">  - Cây lương thực có hạt </t>
  </si>
  <si>
    <t xml:space="preserve">    Cây lúa</t>
  </si>
  <si>
    <t xml:space="preserve">    Cây ngô</t>
  </si>
  <si>
    <t xml:space="preserve">  - Cây công nghiệp hàng năm</t>
  </si>
  <si>
    <t xml:space="preserve">    Cây lạc</t>
  </si>
  <si>
    <t xml:space="preserve">    Cây đậu tương</t>
  </si>
  <si>
    <t xml:space="preserve">  - Cây rau đậu</t>
  </si>
  <si>
    <t xml:space="preserve">    Rau các loại</t>
  </si>
  <si>
    <t xml:space="preserve">    Đậu các loại</t>
  </si>
  <si>
    <t>năm 2019</t>
  </si>
  <si>
    <t>Tháng 3</t>
  </si>
  <si>
    <t>Tháng 4</t>
  </si>
  <si>
    <t>Tinh quặng ilmenite</t>
  </si>
  <si>
    <t>Tháng 4 năm 2019</t>
  </si>
  <si>
    <t>2019 so</t>
  </si>
  <si>
    <r>
      <t xml:space="preserve">năm 2018 </t>
    </r>
    <r>
      <rPr>
        <b/>
        <i/>
        <sz val="10"/>
        <rFont val="Arial"/>
        <family val="2"/>
      </rPr>
      <t>(%)</t>
    </r>
  </si>
  <si>
    <t>Cộng dồn 4 tháng
năm 2019
so với 
cùng kỳ 
năm 2018</t>
  </si>
  <si>
    <t>Ước tính tháng 4 
năm 2019
 so với 
tháng 3
năm 2019</t>
  </si>
  <si>
    <t>Ước tính tháng 4
năm 2019 
so với 
cùng kỳ
năm 2018</t>
  </si>
  <si>
    <t xml:space="preserve">Ước tính </t>
  </si>
  <si>
    <t>2019 so với</t>
  </si>
  <si>
    <t xml:space="preserve"> kế hoạch</t>
  </si>
  <si>
    <t>năm 2019 (%)</t>
  </si>
  <si>
    <t>năm trước (%)</t>
  </si>
  <si>
    <t>Vốn ngân sách Nhà nước cấp tỉnh</t>
  </si>
  <si>
    <t xml:space="preserve">  - Vốn cân đối ngân sách tỉnh</t>
  </si>
  <si>
    <t xml:space="preserve">     Trong đó: Thu từ quỹ sử dụng đất</t>
  </si>
  <si>
    <t xml:space="preserve">  - Vốn Trung ương hỗ trợ đầu tư theo mục tiêu</t>
  </si>
  <si>
    <t xml:space="preserve">  - Vốn nước ngoài (ODA)</t>
  </si>
  <si>
    <t xml:space="preserve">  - Xổ số kiến thiết</t>
  </si>
  <si>
    <t xml:space="preserve">  - Vốn khác</t>
  </si>
  <si>
    <t>Vốn ngân sách Nhà nước cấp huyện</t>
  </si>
  <si>
    <t xml:space="preserve">  - Vốn cân đối ngân sách huyện</t>
  </si>
  <si>
    <t xml:space="preserve">  - Vốn Tỉnh hỗ trợ đầu tư theo mục tiêu</t>
  </si>
  <si>
    <t>Vốn ngân sách Nhà nước cấp xã</t>
  </si>
  <si>
    <t xml:space="preserve">  - Vốn cân đối ngân sách xã</t>
  </si>
  <si>
    <t xml:space="preserve">  - Vốn huyện hỗ trợ đầu tư theo mục tiêu</t>
  </si>
  <si>
    <t>Ước tính 
đến ngày 30 tháng 4
năm 2019</t>
  </si>
  <si>
    <r>
      <t xml:space="preserve">Ước tính 
đến ngày 30 tháng 4
năm 2019
so với 
cùng kỳ 
</t>
    </r>
    <r>
      <rPr>
        <b/>
        <i/>
        <sz val="10"/>
        <rFont val="Arial"/>
        <family val="2"/>
      </rPr>
      <t>(%)</t>
    </r>
  </si>
  <si>
    <t>2. Chỉ số sản xuất công nghiệp tháng 4 và 4 tháng năm 2019</t>
  </si>
  <si>
    <t>3. Sản lượng một số sản phẩm công nghiệp chủ yếu tháng 4 và 4 tháng năm 2019</t>
  </si>
  <si>
    <r>
      <t>3.</t>
    </r>
    <r>
      <rPr>
        <b/>
        <i/>
        <sz val="14"/>
        <rFont val="Arial"/>
        <family val="2"/>
      </rPr>
      <t xml:space="preserve"> (Tiếp theo) </t>
    </r>
    <r>
      <rPr>
        <b/>
        <sz val="14"/>
        <rFont val="Arial"/>
        <family val="2"/>
      </rPr>
      <t>Sản lượng một số sản phẩm công nghiệp chủ yếu 
     tháng 4 và 4 tháng năm 2019</t>
    </r>
  </si>
  <si>
    <t>Thực hiện 
3 tháng năm 2019</t>
  </si>
  <si>
    <t>Ước tính tháng 4 năm 2019</t>
  </si>
  <si>
    <t>Cộng dồn 4 tháng 
năm 2019</t>
  </si>
  <si>
    <r>
      <t xml:space="preserve">Ước tính tháng 4 năm 2019 
so với 
</t>
    </r>
    <r>
      <rPr>
        <b/>
        <i/>
        <sz val="10"/>
        <rFont val="Arial"/>
        <family val="2"/>
      </rPr>
      <t>(%)</t>
    </r>
  </si>
  <si>
    <r>
      <t xml:space="preserve">Cộng dồn 4 tháng năm 2019 so với cùng kỳ năm trước </t>
    </r>
    <r>
      <rPr>
        <b/>
        <i/>
        <sz val="10"/>
        <rFont val="Arial"/>
        <family val="2"/>
      </rPr>
      <t>(%)</t>
    </r>
  </si>
  <si>
    <t>4 tháng năm 2019</t>
  </si>
  <si>
    <t>Dịch vụ lưu trú, ăn uống</t>
  </si>
  <si>
    <t>Dịch vụ tiêu dùng khác</t>
  </si>
  <si>
    <t>Chia theo mặt hàng chủ yếu</t>
  </si>
  <si>
    <r>
      <t xml:space="preserve">Ước tính tháng 4 năm 2019
so với 
</t>
    </r>
    <r>
      <rPr>
        <b/>
        <i/>
        <sz val="10"/>
        <rFont val="Arial"/>
        <family val="2"/>
      </rPr>
      <t>(%)</t>
    </r>
  </si>
  <si>
    <t>Bình quân</t>
  </si>
  <si>
    <t>Kỳ gốc</t>
  </si>
  <si>
    <t>Tháng 12</t>
  </si>
  <si>
    <t>(2014)</t>
  </si>
  <si>
    <t>1. CHỈ SỐ GIÁ TIÊU DÙNG</t>
  </si>
  <si>
    <t xml:space="preserve">                        Dịch vụ y tế</t>
  </si>
  <si>
    <t xml:space="preserve">                        Dịch vụ giáo dục</t>
  </si>
  <si>
    <t>Tháng 4 năm 2019 so với</t>
  </si>
  <si>
    <t>cùng kỳ năm</t>
  </si>
  <si>
    <t>2019 (%)</t>
  </si>
  <si>
    <t>trước (%)</t>
  </si>
  <si>
    <t>A. HÀNH KHÁCH</t>
  </si>
  <si>
    <t>I. Vận chuyển (Nghìn HK)</t>
  </si>
  <si>
    <t>Phân theo ngành vận tải</t>
  </si>
  <si>
    <t>Hàng không</t>
  </si>
  <si>
    <t>II. Luân chuyển (Triệu HK.km)</t>
  </si>
  <si>
    <t>B. HÀNG HÓA</t>
  </si>
  <si>
    <t>I. Vận chuyển (Nghìn tấn)</t>
  </si>
  <si>
    <t>II. Luân chuyển (Triệu tấn.km)</t>
  </si>
  <si>
    <r>
      <t xml:space="preserve">C. HÀNG HÓA 
    THÔNG QUA CẢNG - </t>
    </r>
    <r>
      <rPr>
        <b/>
        <i/>
        <sz val="10"/>
        <rFont val="Arial"/>
        <family val="2"/>
      </rPr>
      <t>Nghìn TTQ</t>
    </r>
  </si>
  <si>
    <t>Tháng 4 năm</t>
  </si>
  <si>
    <t>tháng 3 năm</t>
  </si>
  <si>
    <t>Cộng dồn 
4 tháng năm 2019</t>
  </si>
  <si>
    <r>
      <t xml:space="preserve">Tháng 4 năm 2019 
so với 
</t>
    </r>
    <r>
      <rPr>
        <b/>
        <i/>
        <sz val="10"/>
        <rFont val="Arial"/>
        <family val="2"/>
      </rPr>
      <t>(%)</t>
    </r>
  </si>
  <si>
    <r>
      <t xml:space="preserve">Cộng dồn 4 tháng năm 2019 so với 
cùng kỳ 
</t>
    </r>
    <r>
      <rPr>
        <b/>
        <i/>
        <sz val="10"/>
        <rFont val="Arial"/>
        <family val="2"/>
      </rPr>
      <t>(%)</t>
    </r>
  </si>
  <si>
    <t xml:space="preserve">   - Số liệu tai nạn giao thông tháng 4/2019 tính từ ngày 16/3/2019 đến ngày 15/4/2019</t>
  </si>
  <si>
    <t xml:space="preserve">   - Số liệu cháy, nổ; vi phạm môi trường tháng 4/2019 tính từ ngày 18/3/2019 đến ngày 17/4/2019</t>
  </si>
  <si>
    <t>4. Chỉ số sử dụng lao động của doanh nghiệp công nghiệp 
     tháng 4 và 4 tháng năm 2019</t>
  </si>
  <si>
    <t>5. Vốn đầu tư thực hiện thuộc nguồn vốn ngân sách Nhà nước 
    do địa phương quản lý tháng 4 và 4 tháng năm 2019</t>
  </si>
  <si>
    <t>6. Hoạt động ngân hàng</t>
  </si>
  <si>
    <t>7. Tổng mức bán lẻ hàng hóa và doanh thu dịch vụ 
     tháng 4 và 4 tháng năm 2019</t>
  </si>
  <si>
    <t>8. Doanh thu bán lẻ hàng hóa tháng 4 và 4 tháng năm 2019</t>
  </si>
  <si>
    <t>9. Doanh thu dịch vụ lưu trú, ăn uống, du lịch lữ hành 
      và dịch vụ tiêu dùng khác tháng 4 và 4 tháng năm 2019</t>
  </si>
  <si>
    <t>10. Xuất khẩu</t>
  </si>
  <si>
    <t>11. Nhập khẩu</t>
  </si>
  <si>
    <t>12. Chỉ số giá tiêu dùng, chỉ số giá vàng và đô la Mỹ 
      tháng 4 và 4 tháng năm 2019</t>
  </si>
  <si>
    <t>13. Doanh thu vận tải, kho bãi và dịch vụ hỗ trợ vận tải 
      tháng 4 và 4 tháng năm 2019</t>
  </si>
  <si>
    <t>14. Vận tải hành khách và hàng hoá tháng 4 và 4 tháng năm 2019</t>
  </si>
  <si>
    <t>15. Trật tự, an toàn xã hội tháng 4 và 4 tháng năm 2019</t>
  </si>
  <si>
    <t xml:space="preserve">Tháng 4 </t>
  </si>
  <si>
    <t>hiện</t>
  </si>
  <si>
    <t>Thực</t>
  </si>
  <si>
    <t xml:space="preserve">Ước </t>
  </si>
  <si>
    <t>tính</t>
  </si>
  <si>
    <t>Ước</t>
  </si>
  <si>
    <r>
      <t xml:space="preserve">1. Sản xuất nông nghiệp đến ngày </t>
    </r>
    <r>
      <rPr>
        <b/>
        <sz val="14"/>
        <rFont val="Arial"/>
        <family val="2"/>
      </rPr>
      <t>18 th</t>
    </r>
    <r>
      <rPr>
        <b/>
        <sz val="14"/>
        <rFont val="Arial"/>
        <family val="2"/>
      </rPr>
      <t>áng 4 năm 2019</t>
    </r>
  </si>
  <si>
    <r>
      <t xml:space="preserve">VỤ HÈ THU 2019 </t>
    </r>
    <r>
      <rPr>
        <b/>
        <i/>
        <sz val="10"/>
        <rFont val="Arial"/>
        <family val="2"/>
      </rPr>
      <t>(Theo tiến độ)</t>
    </r>
  </si>
</sst>
</file>

<file path=xl/styles.xml><?xml version="1.0" encoding="utf-8"?>
<styleSheet xmlns="http://schemas.openxmlformats.org/spreadsheetml/2006/main">
  <numFmts count="5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;[Red]\-#,##0.00\ &quot;€&quot;"/>
    <numFmt numFmtId="173" formatCode="0.0"/>
    <numFmt numFmtId="174" formatCode="#,##0.0"/>
    <numFmt numFmtId="175" formatCode="_(* #,##0.0_);_(* \(#,##0.0\);_(* &quot;-&quot;_);_(@_)"/>
    <numFmt numFmtId="176" formatCode="_(* #,##0.0_);_(* \(#,##0.0\);_(* &quot;-&quot;?_);_(@_)"/>
    <numFmt numFmtId="177" formatCode="_(* #,##0.0_);_(* \(#,##0.0\);_(* &quot;-&quot;??_);_(@_)"/>
    <numFmt numFmtId="178" formatCode="_(* #,##0.000_);_(* \(#,##0.000\);_(* &quot;-&quot;??_);_(@_)"/>
    <numFmt numFmtId="179" formatCode="_-* #,##0\ _P_t_s_-;\-* #,##0\ _P_t_s_-;_-* &quot;-&quot;\ _P_t_s_-;_-@_-"/>
    <numFmt numFmtId="180" formatCode="\$#,##0\ ;\(\$#,##0\)"/>
    <numFmt numFmtId="181" formatCode="&quot;\&quot;#,##0;[Red]&quot;\&quot;&quot;\&quot;\-#,##0"/>
    <numFmt numFmtId="182" formatCode="&quot;\&quot;#,##0.00;[Red]&quot;\&quot;&quot;\&quot;&quot;\&quot;&quot;\&quot;&quot;\&quot;&quot;\&quot;\-#,##0.00"/>
    <numFmt numFmtId="183" formatCode="&quot;\&quot;#,##0.00;[Red]&quot;\&quot;\-#,##0.00"/>
    <numFmt numFmtId="184" formatCode="&quot;\&quot;#,##0;[Red]&quot;\&quot;\-#,##0"/>
    <numFmt numFmtId="185" formatCode="_(* #,##0_);_(* \(#,##0\);_(* &quot;-&quot;??_);_(@_)"/>
    <numFmt numFmtId="186" formatCode="#,##0.000"/>
    <numFmt numFmtId="187" formatCode="0.000"/>
    <numFmt numFmtId="188" formatCode="0.0000"/>
    <numFmt numFmtId="189" formatCode="0.00000"/>
    <numFmt numFmtId="190" formatCode="_(&quot;$&quot;* #,##0.0_);_(&quot;$&quot;* \(#,##0.0\);_(&quot;$&quot;* &quot;-&quot;?_);_(@_)"/>
    <numFmt numFmtId="191" formatCode="#,##0.0_);\(#,##0.0\)"/>
    <numFmt numFmtId="192" formatCode="_(* #,##0.000_);_(* \(#,##0.000\);_(* &quot;-&quot;???_);_(@_)"/>
    <numFmt numFmtId="193" formatCode="_(* #,##0.0000_);_(* \(#,##0.0000\);_(* &quot;-&quot;??_);_(@_)"/>
    <numFmt numFmtId="194" formatCode="_(* #,##0.00000_);_(* \(#,##0.00000\);_(* &quot;-&quot;??_);_(@_)"/>
    <numFmt numFmtId="195" formatCode="_(* #,##0.00_);_(* \(#,##0.00\);_(* &quot;-&quot;?_);_(@_)"/>
    <numFmt numFmtId="196" formatCode="_(* #,##0.000_);_(* \(#,##0.000\);_(* &quot;-&quot;?_);_(@_)"/>
    <numFmt numFmtId="197" formatCode="_(* #,##0.0000_);_(* \(#,##0.0000\);_(* &quot;-&quot;?_);_(@_)"/>
    <numFmt numFmtId="198" formatCode="[$-409]dddd\,\ mmmm\ dd\,\ yyyy"/>
    <numFmt numFmtId="199" formatCode="[$-409]h:mm:ss\ AM/PM"/>
    <numFmt numFmtId="200" formatCode="#,##0.0000"/>
    <numFmt numFmtId="201" formatCode="&quot;$&quot;#,##0.0"/>
    <numFmt numFmtId="202" formatCode="_(* #,##0.00_);_(* \(#,##0.00\);_(* &quot;-&quot;???_);_(@_)"/>
    <numFmt numFmtId="203" formatCode="_(* #,##0.0_);_(* \(#,##0.0\);_(* &quot;-&quot;???_);_(@_)"/>
    <numFmt numFmtId="204" formatCode="_(* #,##0.0000_);_(* \(#,##0.0000\);_(* &quot;-&quot;????_);_(@_)"/>
    <numFmt numFmtId="205" formatCode="0.000000"/>
    <numFmt numFmtId="206" formatCode="_-* #,##0.0\ _₫_-;\-* #,##0.0\ _₫_-;_-* &quot;-&quot;?\ _₫_-;_-@_-"/>
    <numFmt numFmtId="207" formatCode="_-* #,##0.000\ _₫_-;\-* #,##0.000\ _₫_-;_-* &quot;-&quot;???\ _₫_-;_-@_-"/>
  </numFmts>
  <fonts count="76">
    <font>
      <sz val="10"/>
      <name val="Arial"/>
      <family val="0"/>
    </font>
    <font>
      <sz val="10"/>
      <name val="VNtimes new rom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0"/>
      <name val=".VnTime"/>
      <family val="2"/>
    </font>
    <font>
      <i/>
      <sz val="16"/>
      <name val="Arial"/>
      <family val="2"/>
    </font>
    <font>
      <b/>
      <sz val="10"/>
      <color indexed="10"/>
      <name val="Arial"/>
      <family val="2"/>
    </font>
    <font>
      <sz val="10.5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3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3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9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4" fillId="0" borderId="0">
      <alignment/>
      <protection/>
    </xf>
  </cellStyleXfs>
  <cellXfs count="38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77" applyFont="1">
      <alignment/>
      <protection/>
    </xf>
    <xf numFmtId="0" fontId="0" fillId="0" borderId="0" xfId="77" applyFont="1" applyBorder="1" applyAlignment="1">
      <alignment horizontal="center"/>
      <protection/>
    </xf>
    <xf numFmtId="0" fontId="0" fillId="0" borderId="0" xfId="77" applyFont="1" applyBorder="1">
      <alignment/>
      <protection/>
    </xf>
    <xf numFmtId="0" fontId="16" fillId="0" borderId="10" xfId="90" applyFont="1" applyBorder="1" applyAlignment="1">
      <alignment horizontal="right"/>
      <protection/>
    </xf>
    <xf numFmtId="0" fontId="17" fillId="0" borderId="0" xfId="90" applyFont="1" applyBorder="1">
      <alignment/>
      <protection/>
    </xf>
    <xf numFmtId="0" fontId="0" fillId="0" borderId="0" xfId="90" applyFont="1" applyBorder="1" applyAlignment="1">
      <alignment horizontal="left" indent="1"/>
      <protection/>
    </xf>
    <xf numFmtId="0" fontId="17" fillId="0" borderId="0" xfId="77" applyFont="1" applyBorder="1" applyAlignment="1">
      <alignment/>
      <protection/>
    </xf>
    <xf numFmtId="2" fontId="17" fillId="0" borderId="0" xfId="77" applyNumberFormat="1" applyFont="1" applyBorder="1" applyAlignment="1">
      <alignment horizontal="right" indent="1"/>
      <protection/>
    </xf>
    <xf numFmtId="2" fontId="17" fillId="0" borderId="0" xfId="77" applyNumberFormat="1" applyFont="1" applyAlignment="1">
      <alignment horizontal="right" indent="1"/>
      <protection/>
    </xf>
    <xf numFmtId="0" fontId="0" fillId="0" borderId="0" xfId="77" applyFont="1" applyBorder="1" applyAlignment="1">
      <alignment horizontal="left" indent="1"/>
      <protection/>
    </xf>
    <xf numFmtId="2" fontId="0" fillId="0" borderId="0" xfId="77" applyNumberFormat="1" applyFont="1" applyBorder="1" applyAlignment="1">
      <alignment horizontal="right" indent="1"/>
      <protection/>
    </xf>
    <xf numFmtId="2" fontId="0" fillId="0" borderId="0" xfId="77" applyNumberFormat="1" applyFont="1" applyAlignment="1">
      <alignment horizontal="right" indent="1"/>
      <protection/>
    </xf>
    <xf numFmtId="0" fontId="0" fillId="0" borderId="0" xfId="77" applyFont="1" applyBorder="1" applyAlignment="1">
      <alignment horizontal="left" wrapText="1" indent="1"/>
      <protection/>
    </xf>
    <xf numFmtId="0" fontId="17" fillId="0" borderId="0" xfId="90" applyFont="1" applyBorder="1" applyAlignment="1">
      <alignment wrapText="1"/>
      <protection/>
    </xf>
    <xf numFmtId="0" fontId="0" fillId="0" borderId="0" xfId="90" applyFont="1" applyAlignment="1">
      <alignment/>
      <protection/>
    </xf>
    <xf numFmtId="0" fontId="0" fillId="0" borderId="0" xfId="90" applyFont="1">
      <alignment/>
      <protection/>
    </xf>
    <xf numFmtId="0" fontId="17" fillId="0" borderId="0" xfId="90" applyFont="1">
      <alignment/>
      <protection/>
    </xf>
    <xf numFmtId="0" fontId="20" fillId="0" borderId="0" xfId="90" applyFont="1">
      <alignment/>
      <protection/>
    </xf>
    <xf numFmtId="0" fontId="15" fillId="0" borderId="10" xfId="90" applyFont="1" applyBorder="1" applyAlignment="1">
      <alignment horizontal="center"/>
      <protection/>
    </xf>
    <xf numFmtId="49" fontId="17" fillId="0" borderId="0" xfId="91" applyNumberFormat="1" applyFont="1" applyFill="1" applyBorder="1">
      <alignment/>
      <protection/>
    </xf>
    <xf numFmtId="2" fontId="17" fillId="0" borderId="11" xfId="90" applyNumberFormat="1" applyFont="1" applyBorder="1" applyAlignment="1">
      <alignment horizontal="right" indent="1"/>
      <protection/>
    </xf>
    <xf numFmtId="0" fontId="19" fillId="0" borderId="0" xfId="90" applyFont="1">
      <alignment/>
      <protection/>
    </xf>
    <xf numFmtId="49" fontId="0" fillId="0" borderId="0" xfId="91" applyNumberFormat="1" applyFont="1" applyFill="1" applyBorder="1">
      <alignment/>
      <protection/>
    </xf>
    <xf numFmtId="2" fontId="0" fillId="0" borderId="0" xfId="90" applyNumberFormat="1" applyFont="1" applyBorder="1" applyAlignment="1">
      <alignment horizontal="right" indent="1"/>
      <protection/>
    </xf>
    <xf numFmtId="0" fontId="20" fillId="0" borderId="0" xfId="90" applyFont="1" applyAlignment="1">
      <alignment/>
      <protection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25" fillId="0" borderId="10" xfId="77" applyFont="1" applyBorder="1" applyAlignment="1">
      <alignment horizontal="right"/>
      <protection/>
    </xf>
    <xf numFmtId="0" fontId="0" fillId="0" borderId="10" xfId="77" applyFont="1" applyBorder="1">
      <alignment/>
      <protection/>
    </xf>
    <xf numFmtId="0" fontId="16" fillId="0" borderId="10" xfId="77" applyFont="1" applyBorder="1" applyAlignment="1">
      <alignment horizontal="right"/>
      <protection/>
    </xf>
    <xf numFmtId="0" fontId="0" fillId="0" borderId="0" xfId="89" applyFont="1" applyBorder="1" applyAlignment="1">
      <alignment horizontal="left" indent="1"/>
      <protection/>
    </xf>
    <xf numFmtId="0" fontId="0" fillId="0" borderId="0" xfId="89" applyFont="1">
      <alignment/>
      <protection/>
    </xf>
    <xf numFmtId="0" fontId="0" fillId="0" borderId="0" xfId="89" applyFont="1" applyAlignment="1">
      <alignment horizontal="left" indent="1"/>
      <protection/>
    </xf>
    <xf numFmtId="173" fontId="0" fillId="0" borderId="0" xfId="0" applyNumberFormat="1" applyFont="1" applyAlignment="1">
      <alignment/>
    </xf>
    <xf numFmtId="0" fontId="0" fillId="0" borderId="0" xfId="77" applyFont="1">
      <alignment/>
      <protection/>
    </xf>
    <xf numFmtId="0" fontId="15" fillId="0" borderId="0" xfId="77" applyFont="1" applyAlignment="1">
      <alignment horizontal="left" wrapText="1"/>
      <protection/>
    </xf>
    <xf numFmtId="0" fontId="17" fillId="0" borderId="0" xfId="75" applyFont="1" applyBorder="1" applyAlignment="1">
      <alignment horizontal="center" vertical="center"/>
      <protection/>
    </xf>
    <xf numFmtId="0" fontId="17" fillId="0" borderId="12" xfId="75" applyFont="1" applyBorder="1" applyAlignment="1">
      <alignment horizontal="center" vertical="center" wrapText="1"/>
      <protection/>
    </xf>
    <xf numFmtId="0" fontId="17" fillId="0" borderId="13" xfId="75" applyFont="1" applyBorder="1" applyAlignment="1">
      <alignment horizontal="center" vertical="center" wrapText="1"/>
      <protection/>
    </xf>
    <xf numFmtId="174" fontId="0" fillId="0" borderId="0" xfId="90" applyNumberFormat="1" applyFont="1" applyAlignment="1">
      <alignment/>
      <protection/>
    </xf>
    <xf numFmtId="0" fontId="16" fillId="0" borderId="0" xfId="77" applyFont="1" applyBorder="1" applyAlignment="1">
      <alignment horizontal="right"/>
      <protection/>
    </xf>
    <xf numFmtId="0" fontId="15" fillId="0" borderId="0" xfId="75" applyFont="1" applyBorder="1" applyAlignment="1">
      <alignment horizontal="left"/>
      <protection/>
    </xf>
    <xf numFmtId="0" fontId="17" fillId="0" borderId="0" xfId="75" applyFont="1" applyBorder="1" applyAlignment="1">
      <alignment horizontal="center" vertical="center" wrapText="1"/>
      <protection/>
    </xf>
    <xf numFmtId="0" fontId="0" fillId="0" borderId="0" xfId="90" applyFont="1" applyAlignment="1">
      <alignment/>
      <protection/>
    </xf>
    <xf numFmtId="0" fontId="17" fillId="0" borderId="0" xfId="75" applyFont="1" applyFill="1" applyBorder="1">
      <alignment/>
      <protection/>
    </xf>
    <xf numFmtId="3" fontId="17" fillId="0" borderId="0" xfId="87" applyNumberFormat="1" applyFont="1" applyFill="1" applyBorder="1" applyAlignment="1">
      <alignment horizontal="right"/>
      <protection/>
    </xf>
    <xf numFmtId="174" fontId="17" fillId="0" borderId="0" xfId="87" applyNumberFormat="1" applyFont="1" applyFill="1" applyBorder="1" applyAlignment="1">
      <alignment horizontal="right"/>
      <protection/>
    </xf>
    <xf numFmtId="0" fontId="19" fillId="0" borderId="0" xfId="77" applyFont="1" applyFill="1">
      <alignment/>
      <protection/>
    </xf>
    <xf numFmtId="3" fontId="0" fillId="0" borderId="0" xfId="87" applyNumberFormat="1" applyFont="1" applyFill="1" applyBorder="1" applyAlignment="1">
      <alignment horizontal="right"/>
      <protection/>
    </xf>
    <xf numFmtId="174" fontId="0" fillId="0" borderId="0" xfId="87" applyNumberFormat="1" applyFont="1" applyFill="1" applyBorder="1" applyAlignment="1">
      <alignment horizontal="right"/>
      <protection/>
    </xf>
    <xf numFmtId="0" fontId="0" fillId="0" borderId="0" xfId="77" applyFont="1" applyFill="1">
      <alignment/>
      <protection/>
    </xf>
    <xf numFmtId="0" fontId="20" fillId="0" borderId="0" xfId="77" applyFont="1" applyFill="1">
      <alignment/>
      <protection/>
    </xf>
    <xf numFmtId="174" fontId="0" fillId="0" borderId="0" xfId="87" applyNumberFormat="1" applyFont="1" applyBorder="1" applyAlignment="1">
      <alignment horizontal="right"/>
      <protection/>
    </xf>
    <xf numFmtId="0" fontId="15" fillId="0" borderId="10" xfId="75" applyFont="1" applyBorder="1" applyAlignment="1">
      <alignment horizontal="left"/>
      <protection/>
    </xf>
    <xf numFmtId="0" fontId="16" fillId="0" borderId="10" xfId="90" applyFont="1" applyBorder="1" applyAlignment="1">
      <alignment horizontal="right"/>
      <protection/>
    </xf>
    <xf numFmtId="0" fontId="17" fillId="0" borderId="0" xfId="90" applyFont="1" applyBorder="1">
      <alignment/>
      <protection/>
    </xf>
    <xf numFmtId="174" fontId="17" fillId="0" borderId="0" xfId="90" applyNumberFormat="1" applyFont="1" applyAlignment="1">
      <alignment/>
      <protection/>
    </xf>
    <xf numFmtId="173" fontId="17" fillId="0" borderId="0" xfId="90" applyNumberFormat="1" applyFont="1" applyAlignment="1">
      <alignment horizontal="right"/>
      <protection/>
    </xf>
    <xf numFmtId="173" fontId="17" fillId="0" borderId="0" xfId="90" applyNumberFormat="1" applyFont="1" applyAlignment="1">
      <alignment horizontal="center"/>
      <protection/>
    </xf>
    <xf numFmtId="173" fontId="17" fillId="0" borderId="0" xfId="90" applyNumberFormat="1" applyFont="1">
      <alignment/>
      <protection/>
    </xf>
    <xf numFmtId="0" fontId="17" fillId="0" borderId="0" xfId="90" applyFont="1">
      <alignment/>
      <protection/>
    </xf>
    <xf numFmtId="3" fontId="17" fillId="0" borderId="0" xfId="90" applyNumberFormat="1" applyFont="1" applyAlignment="1">
      <alignment/>
      <protection/>
    </xf>
    <xf numFmtId="173" fontId="0" fillId="0" borderId="0" xfId="90" applyNumberFormat="1" applyFont="1" applyAlignment="1">
      <alignment horizontal="right"/>
      <protection/>
    </xf>
    <xf numFmtId="173" fontId="26" fillId="0" borderId="0" xfId="90" applyNumberFormat="1" applyFont="1" applyAlignment="1">
      <alignment horizontal="right"/>
      <protection/>
    </xf>
    <xf numFmtId="0" fontId="0" fillId="0" borderId="0" xfId="90" applyFont="1" applyBorder="1" applyAlignment="1">
      <alignment horizontal="left" indent="1"/>
      <protection/>
    </xf>
    <xf numFmtId="174" fontId="0" fillId="0" borderId="0" xfId="90" applyNumberFormat="1" applyFont="1" applyAlignment="1">
      <alignment/>
      <protection/>
    </xf>
    <xf numFmtId="173" fontId="0" fillId="0" borderId="0" xfId="90" applyNumberFormat="1" applyFont="1" applyAlignment="1">
      <alignment horizontal="right"/>
      <protection/>
    </xf>
    <xf numFmtId="173" fontId="0" fillId="0" borderId="0" xfId="90" applyNumberFormat="1" applyFont="1" applyAlignment="1">
      <alignment horizontal="center"/>
      <protection/>
    </xf>
    <xf numFmtId="173" fontId="0" fillId="0" borderId="0" xfId="90" applyNumberFormat="1" applyFont="1">
      <alignment/>
      <protection/>
    </xf>
    <xf numFmtId="0" fontId="0" fillId="0" borderId="0" xfId="90" applyFont="1">
      <alignment/>
      <protection/>
    </xf>
    <xf numFmtId="173" fontId="0" fillId="0" borderId="0" xfId="90" applyNumberFormat="1" applyFont="1" applyAlignment="1">
      <alignment horizontal="right" indent="1"/>
      <protection/>
    </xf>
    <xf numFmtId="186" fontId="0" fillId="0" borderId="0" xfId="90" applyNumberFormat="1" applyFont="1">
      <alignment/>
      <protection/>
    </xf>
    <xf numFmtId="173" fontId="26" fillId="0" borderId="0" xfId="90" applyNumberFormat="1" applyFont="1" applyAlignment="1">
      <alignment horizontal="right" indent="1"/>
      <protection/>
    </xf>
    <xf numFmtId="0" fontId="16" fillId="0" borderId="0" xfId="90" applyFont="1">
      <alignment/>
      <protection/>
    </xf>
    <xf numFmtId="174" fontId="0" fillId="0" borderId="0" xfId="75" applyNumberFormat="1" applyFont="1">
      <alignment/>
      <protection/>
    </xf>
    <xf numFmtId="174" fontId="0" fillId="0" borderId="0" xfId="75" applyNumberFormat="1" applyFont="1" applyBorder="1">
      <alignment/>
      <protection/>
    </xf>
    <xf numFmtId="174" fontId="0" fillId="0" borderId="0" xfId="90" applyNumberFormat="1" applyFont="1" applyBorder="1" applyAlignment="1">
      <alignment/>
      <protection/>
    </xf>
    <xf numFmtId="173" fontId="0" fillId="0" borderId="0" xfId="90" applyNumberFormat="1" applyFont="1" applyBorder="1" applyAlignment="1">
      <alignment horizontal="right"/>
      <protection/>
    </xf>
    <xf numFmtId="173" fontId="0" fillId="0" borderId="0" xfId="90" applyNumberFormat="1" applyFont="1" applyBorder="1" applyAlignment="1">
      <alignment horizontal="right"/>
      <protection/>
    </xf>
    <xf numFmtId="173" fontId="0" fillId="0" borderId="0" xfId="90" applyNumberFormat="1" applyFont="1" applyBorder="1" applyAlignment="1">
      <alignment horizontal="right" indent="1"/>
      <protection/>
    </xf>
    <xf numFmtId="173" fontId="0" fillId="0" borderId="0" xfId="90" applyNumberFormat="1" applyFont="1" applyBorder="1" applyAlignment="1">
      <alignment horizontal="center"/>
      <protection/>
    </xf>
    <xf numFmtId="0" fontId="27" fillId="0" borderId="0" xfId="90" applyFont="1">
      <alignment/>
      <protection/>
    </xf>
    <xf numFmtId="173" fontId="17" fillId="0" borderId="0" xfId="90" applyNumberFormat="1" applyFont="1" applyAlignment="1">
      <alignment horizontal="right" indent="1"/>
      <protection/>
    </xf>
    <xf numFmtId="3" fontId="17" fillId="0" borderId="0" xfId="90" applyNumberFormat="1" applyFont="1" applyAlignment="1">
      <alignment/>
      <protection/>
    </xf>
    <xf numFmtId="174" fontId="26" fillId="0" borderId="0" xfId="90" applyNumberFormat="1" applyFont="1" applyAlignment="1">
      <alignment/>
      <protection/>
    </xf>
    <xf numFmtId="174" fontId="0" fillId="0" borderId="0" xfId="75" applyNumberFormat="1" applyFont="1">
      <alignment/>
      <protection/>
    </xf>
    <xf numFmtId="0" fontId="16" fillId="0" borderId="0" xfId="90" applyFont="1">
      <alignment/>
      <protection/>
    </xf>
    <xf numFmtId="0" fontId="27" fillId="0" borderId="0" xfId="90" applyFont="1">
      <alignment/>
      <protection/>
    </xf>
    <xf numFmtId="174" fontId="0" fillId="0" borderId="0" xfId="75" applyNumberFormat="1" applyFont="1" applyBorder="1">
      <alignment/>
      <protection/>
    </xf>
    <xf numFmtId="174" fontId="0" fillId="0" borderId="0" xfId="90" applyNumberFormat="1" applyFont="1" applyBorder="1" applyAlignment="1">
      <alignment/>
      <protection/>
    </xf>
    <xf numFmtId="0" fontId="0" fillId="0" borderId="0" xfId="90" applyFont="1" applyBorder="1">
      <alignment/>
      <protection/>
    </xf>
    <xf numFmtId="0" fontId="0" fillId="0" borderId="0" xfId="90" applyFont="1" applyBorder="1" applyAlignment="1">
      <alignment/>
      <protection/>
    </xf>
    <xf numFmtId="0" fontId="15" fillId="0" borderId="10" xfId="90" applyFont="1" applyBorder="1" applyAlignment="1">
      <alignment horizontal="left"/>
      <protection/>
    </xf>
    <xf numFmtId="0" fontId="17" fillId="0" borderId="0" xfId="90" applyFont="1" applyBorder="1" applyAlignment="1">
      <alignment horizontal="left"/>
      <protection/>
    </xf>
    <xf numFmtId="3" fontId="17" fillId="0" borderId="0" xfId="90" applyNumberFormat="1" applyFont="1" applyAlignment="1">
      <alignment horizontal="right"/>
      <protection/>
    </xf>
    <xf numFmtId="169" fontId="17" fillId="0" borderId="0" xfId="90" applyNumberFormat="1" applyFont="1" applyAlignment="1">
      <alignment horizontal="right"/>
      <protection/>
    </xf>
    <xf numFmtId="173" fontId="17" fillId="0" borderId="0" xfId="75" applyNumberFormat="1" applyFont="1" applyBorder="1" applyAlignment="1">
      <alignment horizontal="right" indent="1"/>
      <protection/>
    </xf>
    <xf numFmtId="174" fontId="17" fillId="0" borderId="0" xfId="90" applyNumberFormat="1" applyFont="1" applyAlignment="1">
      <alignment horizontal="right" indent="1"/>
      <protection/>
    </xf>
    <xf numFmtId="3" fontId="17" fillId="0" borderId="0" xfId="90" applyNumberFormat="1" applyFont="1" applyAlignment="1">
      <alignment horizontal="right" indent="1"/>
      <protection/>
    </xf>
    <xf numFmtId="3" fontId="0" fillId="0" borderId="0" xfId="90" applyNumberFormat="1" applyFont="1" applyAlignment="1">
      <alignment horizontal="right"/>
      <protection/>
    </xf>
    <xf numFmtId="169" fontId="0" fillId="0" borderId="0" xfId="90" applyNumberFormat="1" applyFont="1" applyAlignment="1">
      <alignment horizontal="right"/>
      <protection/>
    </xf>
    <xf numFmtId="173" fontId="0" fillId="0" borderId="0" xfId="75" applyNumberFormat="1" applyFont="1" applyBorder="1" applyAlignment="1">
      <alignment horizontal="right" indent="1"/>
      <protection/>
    </xf>
    <xf numFmtId="174" fontId="0" fillId="0" borderId="0" xfId="90" applyNumberFormat="1" applyFont="1" applyAlignment="1">
      <alignment horizontal="right" indent="1"/>
      <protection/>
    </xf>
    <xf numFmtId="173" fontId="0" fillId="0" borderId="0" xfId="75" applyNumberFormat="1" applyFont="1" applyAlignment="1">
      <alignment horizontal="right" indent="1"/>
      <protection/>
    </xf>
    <xf numFmtId="3" fontId="0" fillId="0" borderId="0" xfId="90" applyNumberFormat="1" applyFont="1" applyAlignment="1">
      <alignment horizontal="right" indent="1"/>
      <protection/>
    </xf>
    <xf numFmtId="3" fontId="0" fillId="0" borderId="0" xfId="90" applyNumberFormat="1" applyFont="1">
      <alignment/>
      <protection/>
    </xf>
    <xf numFmtId="173" fontId="0" fillId="0" borderId="0" xfId="90" applyNumberFormat="1" applyFont="1">
      <alignment/>
      <protection/>
    </xf>
    <xf numFmtId="3" fontId="0" fillId="0" borderId="0" xfId="90" applyNumberFormat="1" applyFont="1" applyBorder="1" applyAlignment="1">
      <alignment horizontal="right"/>
      <protection/>
    </xf>
    <xf numFmtId="169" fontId="0" fillId="0" borderId="0" xfId="90" applyNumberFormat="1" applyFont="1" applyBorder="1" applyAlignment="1">
      <alignment horizontal="right"/>
      <protection/>
    </xf>
    <xf numFmtId="173" fontId="0" fillId="0" borderId="0" xfId="90" applyNumberFormat="1" applyFont="1" applyBorder="1">
      <alignment/>
      <protection/>
    </xf>
    <xf numFmtId="174" fontId="0" fillId="0" borderId="0" xfId="90" applyNumberFormat="1" applyFont="1" applyBorder="1" applyAlignment="1">
      <alignment horizontal="right" indent="1"/>
      <protection/>
    </xf>
    <xf numFmtId="0" fontId="18" fillId="0" borderId="0" xfId="90" applyFont="1" applyAlignment="1">
      <alignment horizontal="left"/>
      <protection/>
    </xf>
    <xf numFmtId="0" fontId="20" fillId="0" borderId="0" xfId="90" applyFont="1">
      <alignment/>
      <protection/>
    </xf>
    <xf numFmtId="0" fontId="19" fillId="0" borderId="0" xfId="90" applyFont="1">
      <alignment/>
      <protection/>
    </xf>
    <xf numFmtId="3" fontId="17" fillId="0" borderId="0" xfId="90" applyNumberFormat="1" applyFont="1" applyAlignment="1" quotePrefix="1">
      <alignment horizontal="right" indent="1"/>
      <protection/>
    </xf>
    <xf numFmtId="171" fontId="0" fillId="0" borderId="0" xfId="90" applyNumberFormat="1" applyFont="1" applyAlignment="1">
      <alignment horizontal="right" indent="1"/>
      <protection/>
    </xf>
    <xf numFmtId="0" fontId="0" fillId="0" borderId="0" xfId="90" applyFont="1" applyAlignment="1">
      <alignment horizontal="right"/>
      <protection/>
    </xf>
    <xf numFmtId="3" fontId="0" fillId="0" borderId="0" xfId="90" applyNumberFormat="1" applyFont="1" applyBorder="1" applyAlignment="1">
      <alignment horizontal="right" indent="1"/>
      <protection/>
    </xf>
    <xf numFmtId="0" fontId="20" fillId="0" borderId="0" xfId="90" applyFont="1" applyBorder="1">
      <alignment/>
      <protection/>
    </xf>
    <xf numFmtId="173" fontId="0" fillId="0" borderId="0" xfId="90" applyNumberFormat="1" applyFont="1" applyFill="1" applyBorder="1" applyAlignment="1">
      <alignment horizontal="right" indent="1"/>
      <protection/>
    </xf>
    <xf numFmtId="177" fontId="0" fillId="0" borderId="0" xfId="90" applyNumberFormat="1" applyFont="1" applyFill="1" applyAlignment="1">
      <alignment horizontal="left" indent="1"/>
      <protection/>
    </xf>
    <xf numFmtId="185" fontId="0" fillId="0" borderId="0" xfId="90" applyNumberFormat="1" applyFont="1" applyFill="1" applyAlignment="1">
      <alignment horizontal="left" indent="3"/>
      <protection/>
    </xf>
    <xf numFmtId="0" fontId="2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174" fontId="17" fillId="0" borderId="0" xfId="88" applyNumberFormat="1" applyFont="1" applyBorder="1">
      <alignment/>
      <protection/>
    </xf>
    <xf numFmtId="174" fontId="0" fillId="0" borderId="0" xfId="88" applyNumberFormat="1" applyFont="1" applyBorder="1" applyAlignment="1">
      <alignment horizontal="right" indent="2"/>
      <protection/>
    </xf>
    <xf numFmtId="174" fontId="0" fillId="0" borderId="0" xfId="88" applyNumberFormat="1" applyFont="1" applyBorder="1" applyAlignment="1" quotePrefix="1">
      <alignment horizontal="right"/>
      <protection/>
    </xf>
    <xf numFmtId="174" fontId="17" fillId="0" borderId="0" xfId="88" applyNumberFormat="1" applyFont="1" applyBorder="1" applyAlignment="1">
      <alignment horizontal="right" indent="2"/>
      <protection/>
    </xf>
    <xf numFmtId="0" fontId="0" fillId="0" borderId="0" xfId="90" applyFont="1" applyFill="1">
      <alignment/>
      <protection/>
    </xf>
    <xf numFmtId="0" fontId="15" fillId="0" borderId="10" xfId="90" applyFont="1" applyFill="1" applyBorder="1" applyAlignment="1">
      <alignment horizontal="left"/>
      <protection/>
    </xf>
    <xf numFmtId="177" fontId="15" fillId="0" borderId="10" xfId="90" applyNumberFormat="1" applyFont="1" applyFill="1" applyBorder="1" applyAlignment="1">
      <alignment horizontal="left"/>
      <protection/>
    </xf>
    <xf numFmtId="0" fontId="16" fillId="0" borderId="0" xfId="90" applyFont="1" applyFill="1" applyAlignment="1">
      <alignment horizontal="right"/>
      <protection/>
    </xf>
    <xf numFmtId="0" fontId="15" fillId="0" borderId="0" xfId="75" applyFont="1" applyFill="1" applyBorder="1" applyAlignment="1">
      <alignment horizontal="left"/>
      <protection/>
    </xf>
    <xf numFmtId="0" fontId="0" fillId="0" borderId="0" xfId="90" applyFont="1" applyFill="1" applyAlignment="1">
      <alignment/>
      <protection/>
    </xf>
    <xf numFmtId="0" fontId="17" fillId="0" borderId="13" xfId="75" applyFont="1" applyFill="1" applyBorder="1" applyAlignment="1">
      <alignment horizontal="center" vertical="center" wrapText="1"/>
      <protection/>
    </xf>
    <xf numFmtId="0" fontId="22" fillId="0" borderId="0" xfId="94" applyNumberFormat="1" applyFont="1" applyFill="1" applyBorder="1" applyAlignment="1">
      <alignment/>
      <protection/>
    </xf>
    <xf numFmtId="177" fontId="17" fillId="0" borderId="0" xfId="90" applyNumberFormat="1" applyFont="1" applyFill="1" applyAlignment="1" quotePrefix="1">
      <alignment/>
      <protection/>
    </xf>
    <xf numFmtId="0" fontId="17" fillId="0" borderId="0" xfId="90" applyFont="1" applyFill="1">
      <alignment/>
      <protection/>
    </xf>
    <xf numFmtId="177" fontId="17" fillId="0" borderId="0" xfId="90" applyNumberFormat="1" applyFont="1" applyFill="1">
      <alignment/>
      <protection/>
    </xf>
    <xf numFmtId="177" fontId="17" fillId="0" borderId="0" xfId="90" applyNumberFormat="1" applyFont="1" applyFill="1" applyAlignment="1" quotePrefix="1">
      <alignment/>
      <protection/>
    </xf>
    <xf numFmtId="0" fontId="17" fillId="0" borderId="0" xfId="90" applyFont="1" applyFill="1">
      <alignment/>
      <protection/>
    </xf>
    <xf numFmtId="0" fontId="23" fillId="0" borderId="0" xfId="77" applyNumberFormat="1" applyFont="1" applyFill="1" applyBorder="1" applyAlignment="1">
      <alignment horizontal="left" indent="3"/>
      <protection/>
    </xf>
    <xf numFmtId="177" fontId="0" fillId="0" borderId="0" xfId="90" applyNumberFormat="1" applyFont="1" applyFill="1" applyAlignment="1">
      <alignment horizontal="right"/>
      <protection/>
    </xf>
    <xf numFmtId="0" fontId="0" fillId="0" borderId="0" xfId="90" applyFont="1" applyFill="1" applyAlignment="1">
      <alignment horizontal="right"/>
      <protection/>
    </xf>
    <xf numFmtId="177" fontId="0" fillId="0" borderId="0" xfId="90" applyNumberFormat="1" applyFont="1" applyFill="1">
      <alignment/>
      <protection/>
    </xf>
    <xf numFmtId="173" fontId="0" fillId="0" borderId="0" xfId="90" applyNumberFormat="1" applyFont="1" applyFill="1" applyAlignment="1">
      <alignment horizontal="right"/>
      <protection/>
    </xf>
    <xf numFmtId="0" fontId="23" fillId="0" borderId="0" xfId="77" applyNumberFormat="1" applyFont="1" applyFill="1" applyBorder="1" applyAlignment="1">
      <alignment/>
      <protection/>
    </xf>
    <xf numFmtId="176" fontId="0" fillId="0" borderId="0" xfId="90" applyNumberFormat="1" applyFont="1" applyFill="1">
      <alignment/>
      <protection/>
    </xf>
    <xf numFmtId="191" fontId="0" fillId="0" borderId="0" xfId="90" applyNumberFormat="1" applyFont="1" applyFill="1">
      <alignment/>
      <protection/>
    </xf>
    <xf numFmtId="177" fontId="0" fillId="0" borderId="0" xfId="90" applyNumberFormat="1" applyFont="1" applyFill="1" applyBorder="1">
      <alignment/>
      <protection/>
    </xf>
    <xf numFmtId="0" fontId="0" fillId="0" borderId="0" xfId="90" applyFont="1" applyFill="1" applyBorder="1">
      <alignment/>
      <protection/>
    </xf>
    <xf numFmtId="0" fontId="0" fillId="0" borderId="0" xfId="77" applyFont="1" applyFill="1">
      <alignment/>
      <protection/>
    </xf>
    <xf numFmtId="177" fontId="0" fillId="0" borderId="0" xfId="90" applyNumberFormat="1" applyFont="1" applyFill="1" applyAlignment="1" quotePrefix="1">
      <alignment/>
      <protection/>
    </xf>
    <xf numFmtId="177" fontId="0" fillId="0" borderId="0" xfId="90" applyNumberFormat="1" applyFont="1" applyFill="1">
      <alignment/>
      <protection/>
    </xf>
    <xf numFmtId="177" fontId="0" fillId="0" borderId="0" xfId="90" applyNumberFormat="1" applyFont="1" applyFill="1" applyAlignment="1">
      <alignment horizontal="right"/>
      <protection/>
    </xf>
    <xf numFmtId="0" fontId="17" fillId="0" borderId="0" xfId="90" applyFont="1" applyFill="1" applyBorder="1" applyAlignment="1">
      <alignment horizontal="left"/>
      <protection/>
    </xf>
    <xf numFmtId="0" fontId="0" fillId="0" borderId="0" xfId="90" applyFont="1" applyFill="1" applyAlignment="1">
      <alignment/>
      <protection/>
    </xf>
    <xf numFmtId="0" fontId="17" fillId="0" borderId="10" xfId="90" applyFont="1" applyFill="1" applyBorder="1" applyAlignment="1">
      <alignment horizontal="left"/>
      <protection/>
    </xf>
    <xf numFmtId="0" fontId="17" fillId="0" borderId="0" xfId="90" applyFont="1" applyFill="1" applyBorder="1" applyAlignment="1">
      <alignment horizontal="center"/>
      <protection/>
    </xf>
    <xf numFmtId="0" fontId="0" fillId="0" borderId="0" xfId="75" applyFont="1" applyFill="1">
      <alignment/>
      <protection/>
    </xf>
    <xf numFmtId="0" fontId="17" fillId="0" borderId="0" xfId="90" applyFont="1" applyFill="1" applyBorder="1" applyAlignment="1">
      <alignment/>
      <protection/>
    </xf>
    <xf numFmtId="0" fontId="17" fillId="0" borderId="0" xfId="90" applyFont="1" applyFill="1" applyBorder="1" applyAlignment="1">
      <alignment horizontal="center" vertical="center"/>
      <protection/>
    </xf>
    <xf numFmtId="0" fontId="17" fillId="0" borderId="0" xfId="75" applyFont="1" applyFill="1" applyBorder="1" applyAlignment="1">
      <alignment horizontal="center" vertical="center" wrapText="1"/>
      <protection/>
    </xf>
    <xf numFmtId="0" fontId="0" fillId="0" borderId="0" xfId="90" applyFont="1" applyFill="1" applyBorder="1" applyAlignment="1">
      <alignment horizontal="left" indent="1"/>
      <protection/>
    </xf>
    <xf numFmtId="1" fontId="0" fillId="0" borderId="0" xfId="90" applyNumberFormat="1" applyFont="1" applyFill="1" applyAlignment="1">
      <alignment horizontal="center"/>
      <protection/>
    </xf>
    <xf numFmtId="185" fontId="0" fillId="0" borderId="0" xfId="90" applyNumberFormat="1" applyFont="1" applyFill="1" applyAlignment="1">
      <alignment horizontal="center"/>
      <protection/>
    </xf>
    <xf numFmtId="177" fontId="0" fillId="0" borderId="0" xfId="75" applyNumberFormat="1" applyFont="1" applyFill="1">
      <alignment/>
      <protection/>
    </xf>
    <xf numFmtId="177" fontId="0" fillId="0" borderId="0" xfId="90" applyNumberFormat="1" applyFont="1" applyFill="1" applyAlignment="1">
      <alignment horizontal="center"/>
      <protection/>
    </xf>
    <xf numFmtId="185" fontId="0" fillId="0" borderId="0" xfId="90" applyNumberFormat="1" applyFont="1" applyFill="1" applyAlignment="1">
      <alignment horizontal="right"/>
      <protection/>
    </xf>
    <xf numFmtId="177" fontId="0" fillId="0" borderId="0" xfId="90" applyNumberFormat="1" applyFont="1" applyFill="1" applyAlignment="1">
      <alignment horizontal="right" indent="1"/>
      <protection/>
    </xf>
    <xf numFmtId="185" fontId="0" fillId="0" borderId="0" xfId="90" applyNumberFormat="1" applyFont="1" applyFill="1" applyAlignment="1">
      <alignment horizontal="left" indent="1"/>
      <protection/>
    </xf>
    <xf numFmtId="0" fontId="17" fillId="0" borderId="0" xfId="90" applyFont="1" applyFill="1" applyBorder="1" applyAlignment="1">
      <alignment horizontal="left" vertical="center" indent="1"/>
      <protection/>
    </xf>
    <xf numFmtId="0" fontId="17" fillId="0" borderId="0" xfId="90" applyFont="1" applyFill="1" applyAlignment="1">
      <alignment horizontal="left" vertical="center" indent="1"/>
      <protection/>
    </xf>
    <xf numFmtId="0" fontId="0" fillId="0" borderId="0" xfId="90" applyFont="1" applyFill="1" applyAlignment="1">
      <alignment horizontal="left" vertical="center" indent="1"/>
      <protection/>
    </xf>
    <xf numFmtId="0" fontId="0" fillId="0" borderId="0" xfId="90" applyFont="1" applyFill="1" applyAlignment="1">
      <alignment horizontal="center" vertical="center"/>
      <protection/>
    </xf>
    <xf numFmtId="185" fontId="0" fillId="0" borderId="0" xfId="90" applyNumberFormat="1" applyFont="1" applyFill="1" applyAlignment="1">
      <alignment horizontal="right"/>
      <protection/>
    </xf>
    <xf numFmtId="0" fontId="0" fillId="0" borderId="0" xfId="90" applyFont="1" applyFill="1" applyBorder="1" applyAlignment="1" quotePrefix="1">
      <alignment horizontal="left" indent="4"/>
      <protection/>
    </xf>
    <xf numFmtId="1" fontId="72" fillId="0" borderId="0" xfId="90" applyNumberFormat="1" applyFont="1" applyFill="1">
      <alignment/>
      <protection/>
    </xf>
    <xf numFmtId="0" fontId="0" fillId="0" borderId="0" xfId="90" applyFont="1" applyFill="1" applyAlignment="1">
      <alignment horizontal="center"/>
      <protection/>
    </xf>
    <xf numFmtId="173" fontId="72" fillId="0" borderId="0" xfId="90" applyNumberFormat="1" applyFont="1" applyFill="1">
      <alignment/>
      <protection/>
    </xf>
    <xf numFmtId="0" fontId="0" fillId="0" borderId="0" xfId="77" applyFont="1" applyFill="1" applyBorder="1">
      <alignment/>
      <protection/>
    </xf>
    <xf numFmtId="0" fontId="72" fillId="0" borderId="0" xfId="90" applyFont="1" applyFill="1">
      <alignment/>
      <protection/>
    </xf>
    <xf numFmtId="0" fontId="0" fillId="0" borderId="10" xfId="77" applyFont="1" applyBorder="1">
      <alignment/>
      <protection/>
    </xf>
    <xf numFmtId="41" fontId="0" fillId="0" borderId="0" xfId="90" applyNumberFormat="1" applyFont="1" applyAlignment="1">
      <alignment horizontal="right" indent="1"/>
      <protection/>
    </xf>
    <xf numFmtId="173" fontId="0" fillId="0" borderId="0" xfId="90" applyNumberFormat="1" applyFont="1" applyFill="1" applyAlignment="1">
      <alignment horizontal="right"/>
      <protection/>
    </xf>
    <xf numFmtId="173" fontId="0" fillId="0" borderId="0" xfId="90" applyNumberFormat="1" applyFont="1" applyFill="1" applyAlignment="1">
      <alignment horizontal="center"/>
      <protection/>
    </xf>
    <xf numFmtId="0" fontId="15" fillId="0" borderId="0" xfId="77" applyFont="1" applyAlignment="1">
      <alignment horizontal="left" wrapText="1"/>
      <protection/>
    </xf>
    <xf numFmtId="0" fontId="0" fillId="0" borderId="0" xfId="0" applyFont="1" applyAlignment="1">
      <alignment/>
    </xf>
    <xf numFmtId="0" fontId="16" fillId="0" borderId="10" xfId="89" applyFont="1" applyBorder="1" applyAlignment="1">
      <alignment horizontal="right"/>
      <protection/>
    </xf>
    <xf numFmtId="0" fontId="0" fillId="0" borderId="14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8" fillId="0" borderId="0" xfId="90" applyFont="1" applyBorder="1">
      <alignment/>
      <protection/>
    </xf>
    <xf numFmtId="0" fontId="3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0" fontId="17" fillId="0" borderId="12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7" fillId="0" borderId="11" xfId="0" applyFont="1" applyBorder="1" applyAlignment="1">
      <alignment horizontal="center" wrapText="1"/>
    </xf>
    <xf numFmtId="0" fontId="15" fillId="0" borderId="10" xfId="75" applyFont="1" applyBorder="1" applyAlignment="1">
      <alignment horizontal="center"/>
      <protection/>
    </xf>
    <xf numFmtId="0" fontId="0" fillId="0" borderId="0" xfId="75" applyFont="1" applyBorder="1" applyAlignment="1">
      <alignment horizontal="center"/>
      <protection/>
    </xf>
    <xf numFmtId="0" fontId="0" fillId="0" borderId="0" xfId="75">
      <alignment/>
      <protection/>
    </xf>
    <xf numFmtId="0" fontId="17" fillId="0" borderId="0" xfId="75" applyFont="1" applyBorder="1">
      <alignment/>
      <protection/>
    </xf>
    <xf numFmtId="0" fontId="18" fillId="0" borderId="0" xfId="75" applyFont="1" applyFill="1" applyBorder="1">
      <alignment/>
      <protection/>
    </xf>
    <xf numFmtId="0" fontId="18" fillId="0" borderId="0" xfId="75" applyFont="1">
      <alignment/>
      <protection/>
    </xf>
    <xf numFmtId="0" fontId="0" fillId="0" borderId="0" xfId="75" applyFont="1" applyBorder="1" applyAlignment="1">
      <alignment horizontal="left" indent="1"/>
      <protection/>
    </xf>
    <xf numFmtId="0" fontId="0" fillId="0" borderId="0" xfId="75" applyFont="1" applyBorder="1" applyAlignment="1">
      <alignment horizontal="left" wrapText="1" indent="1"/>
      <protection/>
    </xf>
    <xf numFmtId="0" fontId="16" fillId="0" borderId="0" xfId="75" applyFont="1">
      <alignment/>
      <protection/>
    </xf>
    <xf numFmtId="0" fontId="0" fillId="0" borderId="0" xfId="75" applyFont="1" applyBorder="1" applyAlignment="1">
      <alignment horizontal="left" wrapText="1" indent="1"/>
      <protection/>
    </xf>
    <xf numFmtId="0" fontId="18" fillId="0" borderId="0" xfId="75" applyFont="1" applyBorder="1">
      <alignment/>
      <protection/>
    </xf>
    <xf numFmtId="0" fontId="16" fillId="0" borderId="11" xfId="77" applyFont="1" applyFill="1" applyBorder="1">
      <alignment/>
      <protection/>
    </xf>
    <xf numFmtId="0" fontId="0" fillId="0" borderId="11" xfId="77" applyFont="1" applyFill="1" applyBorder="1">
      <alignment/>
      <protection/>
    </xf>
    <xf numFmtId="0" fontId="0" fillId="0" borderId="0" xfId="77" applyFont="1" applyBorder="1" applyAlignment="1">
      <alignment/>
      <protection/>
    </xf>
    <xf numFmtId="169" fontId="0" fillId="0" borderId="0" xfId="77" applyNumberFormat="1" applyFont="1" applyBorder="1" applyAlignment="1">
      <alignment/>
      <protection/>
    </xf>
    <xf numFmtId="3" fontId="0" fillId="0" borderId="0" xfId="77" applyNumberFormat="1" applyFont="1" applyBorder="1" applyAlignment="1">
      <alignment/>
      <protection/>
    </xf>
    <xf numFmtId="0" fontId="0" fillId="0" borderId="0" xfId="77" applyFont="1" applyBorder="1" applyAlignment="1">
      <alignment horizontal="right" indent="1"/>
      <protection/>
    </xf>
    <xf numFmtId="2" fontId="0" fillId="0" borderId="0" xfId="77" applyNumberFormat="1" applyFont="1" applyBorder="1" applyAlignment="1">
      <alignment/>
      <protection/>
    </xf>
    <xf numFmtId="4" fontId="0" fillId="0" borderId="0" xfId="77" applyNumberFormat="1" applyFont="1" applyBorder="1" applyAlignment="1">
      <alignment/>
      <protection/>
    </xf>
    <xf numFmtId="4" fontId="0" fillId="0" borderId="0" xfId="77" applyNumberFormat="1" applyFont="1" applyBorder="1" applyAlignment="1">
      <alignment horizontal="right" indent="1"/>
      <protection/>
    </xf>
    <xf numFmtId="0" fontId="17" fillId="0" borderId="15" xfId="75" applyFont="1" applyFill="1" applyBorder="1" applyAlignment="1">
      <alignment horizontal="center" vertical="center" wrapText="1"/>
      <protection/>
    </xf>
    <xf numFmtId="2" fontId="0" fillId="0" borderId="0" xfId="75" applyNumberFormat="1" applyFont="1" applyBorder="1" applyAlignment="1">
      <alignment horizontal="right" wrapText="1" indent="1"/>
      <protection/>
    </xf>
    <xf numFmtId="2" fontId="0" fillId="0" borderId="0" xfId="75" applyNumberFormat="1" applyFont="1" applyBorder="1" applyAlignment="1">
      <alignment horizontal="right" indent="1"/>
      <protection/>
    </xf>
    <xf numFmtId="2" fontId="0" fillId="0" borderId="0" xfId="75" applyNumberFormat="1" applyFont="1" applyBorder="1" applyAlignment="1">
      <alignment horizontal="right" wrapText="1" indent="1"/>
      <protection/>
    </xf>
    <xf numFmtId="3" fontId="16" fillId="0" borderId="0" xfId="87" applyNumberFormat="1" applyFont="1" applyFill="1" applyBorder="1" applyAlignment="1">
      <alignment horizontal="right"/>
      <protection/>
    </xf>
    <xf numFmtId="174" fontId="16" fillId="0" borderId="0" xfId="87" applyNumberFormat="1" applyFont="1" applyFill="1" applyBorder="1" applyAlignment="1">
      <alignment horizontal="right"/>
      <protection/>
    </xf>
    <xf numFmtId="0" fontId="32" fillId="0" borderId="0" xfId="77" applyFont="1" applyFill="1">
      <alignment/>
      <protection/>
    </xf>
    <xf numFmtId="0" fontId="16" fillId="0" borderId="10" xfId="77" applyFont="1" applyBorder="1" applyAlignment="1">
      <alignment horizontal="right"/>
      <protection/>
    </xf>
    <xf numFmtId="3" fontId="0" fillId="0" borderId="0" xfId="90" applyNumberFormat="1" applyFont="1" applyAlignment="1">
      <alignment/>
      <protection/>
    </xf>
    <xf numFmtId="3" fontId="0" fillId="0" borderId="0" xfId="75" applyNumberFormat="1" applyFont="1">
      <alignment/>
      <protection/>
    </xf>
    <xf numFmtId="3" fontId="0" fillId="0" borderId="0" xfId="90" applyNumberFormat="1" applyFont="1" applyAlignment="1">
      <alignment/>
      <protection/>
    </xf>
    <xf numFmtId="3" fontId="0" fillId="0" borderId="0" xfId="75" applyNumberFormat="1" applyFont="1">
      <alignment/>
      <protection/>
    </xf>
    <xf numFmtId="3" fontId="26" fillId="0" borderId="0" xfId="90" applyNumberFormat="1" applyFont="1" applyAlignment="1">
      <alignment/>
      <protection/>
    </xf>
    <xf numFmtId="173" fontId="17" fillId="0" borderId="0" xfId="90" applyNumberFormat="1" applyFont="1">
      <alignment/>
      <protection/>
    </xf>
    <xf numFmtId="176" fontId="0" fillId="0" borderId="0" xfId="90" applyNumberFormat="1" applyFont="1" applyAlignment="1">
      <alignment horizontal="right" indent="1"/>
      <protection/>
    </xf>
    <xf numFmtId="0" fontId="0" fillId="0" borderId="0" xfId="0" applyFont="1" applyFill="1" applyAlignment="1">
      <alignment/>
    </xf>
    <xf numFmtId="0" fontId="16" fillId="0" borderId="0" xfId="77" applyFont="1" applyFill="1" applyBorder="1">
      <alignment/>
      <protection/>
    </xf>
    <xf numFmtId="0" fontId="16" fillId="0" borderId="0" xfId="77" applyFont="1" applyFill="1">
      <alignment/>
      <protection/>
    </xf>
    <xf numFmtId="2" fontId="17" fillId="0" borderId="0" xfId="75" applyNumberFormat="1" applyFont="1" applyBorder="1" applyAlignment="1">
      <alignment horizontal="right" indent="1"/>
      <protection/>
    </xf>
    <xf numFmtId="2" fontId="18" fillId="0" borderId="0" xfId="75" applyNumberFormat="1" applyFont="1" applyFill="1" applyBorder="1" applyAlignment="1">
      <alignment horizontal="right"/>
      <protection/>
    </xf>
    <xf numFmtId="2" fontId="18" fillId="0" borderId="0" xfId="75" applyNumberFormat="1" applyFont="1" applyBorder="1" applyAlignment="1">
      <alignment horizontal="right"/>
      <protection/>
    </xf>
    <xf numFmtId="0" fontId="17" fillId="0" borderId="0" xfId="77" applyFont="1" applyBorder="1">
      <alignment/>
      <protection/>
    </xf>
    <xf numFmtId="0" fontId="0" fillId="0" borderId="0" xfId="77" applyFont="1" applyBorder="1">
      <alignment/>
      <protection/>
    </xf>
    <xf numFmtId="0" fontId="17" fillId="0" borderId="0" xfId="77" applyFont="1">
      <alignment/>
      <protection/>
    </xf>
    <xf numFmtId="174" fontId="17" fillId="0" borderId="0" xfId="77" applyNumberFormat="1" applyFont="1" applyAlignment="1">
      <alignment horizontal="right" indent="2"/>
      <protection/>
    </xf>
    <xf numFmtId="0" fontId="16" fillId="0" borderId="0" xfId="89" applyFont="1" applyBorder="1" applyAlignment="1">
      <alignment horizontal="right"/>
      <protection/>
    </xf>
    <xf numFmtId="0" fontId="17" fillId="0" borderId="11" xfId="83" applyNumberFormat="1" applyFont="1" applyBorder="1" applyAlignment="1">
      <alignment horizontal="center" vertical="center" wrapText="1"/>
      <protection/>
    </xf>
    <xf numFmtId="0" fontId="17" fillId="0" borderId="14" xfId="83" applyNumberFormat="1" applyFont="1" applyBorder="1" applyAlignment="1">
      <alignment horizontal="center" vertical="center" wrapText="1"/>
      <protection/>
    </xf>
    <xf numFmtId="0" fontId="17" fillId="0" borderId="0" xfId="83" applyNumberFormat="1" applyFont="1" applyBorder="1" applyAlignment="1">
      <alignment horizontal="center" vertical="center" wrapText="1"/>
      <protection/>
    </xf>
    <xf numFmtId="0" fontId="17" fillId="0" borderId="12" xfId="83" applyNumberFormat="1" applyFont="1" applyBorder="1" applyAlignment="1">
      <alignment horizontal="center" vertical="center" wrapText="1"/>
      <protection/>
    </xf>
    <xf numFmtId="174" fontId="17" fillId="0" borderId="0" xfId="87" applyNumberFormat="1" applyFont="1" applyFill="1" applyBorder="1" applyAlignment="1">
      <alignment horizontal="right" indent="2"/>
      <protection/>
    </xf>
    <xf numFmtId="0" fontId="17" fillId="0" borderId="0" xfId="84" applyNumberFormat="1" applyFont="1" applyFill="1" applyBorder="1">
      <alignment/>
      <protection/>
    </xf>
    <xf numFmtId="3" fontId="17" fillId="0" borderId="0" xfId="87" applyNumberFormat="1" applyFont="1" applyFill="1" applyBorder="1" applyAlignment="1">
      <alignment horizontal="right"/>
      <protection/>
    </xf>
    <xf numFmtId="3" fontId="73" fillId="0" borderId="0" xfId="0" applyNumberFormat="1" applyFont="1" applyBorder="1" applyAlignment="1">
      <alignment/>
    </xf>
    <xf numFmtId="174" fontId="0" fillId="0" borderId="0" xfId="87" applyNumberFormat="1" applyFont="1" applyFill="1" applyBorder="1" applyAlignment="1">
      <alignment horizontal="right" indent="2"/>
      <protection/>
    </xf>
    <xf numFmtId="3" fontId="74" fillId="0" borderId="0" xfId="0" applyNumberFormat="1" applyFont="1" applyBorder="1" applyAlignment="1">
      <alignment/>
    </xf>
    <xf numFmtId="3" fontId="16" fillId="0" borderId="0" xfId="87" applyNumberFormat="1" applyFont="1" applyFill="1" applyBorder="1" applyAlignment="1">
      <alignment horizontal="right"/>
      <protection/>
    </xf>
    <xf numFmtId="174" fontId="16" fillId="0" borderId="0" xfId="87" applyNumberFormat="1" applyFont="1" applyFill="1" applyBorder="1" applyAlignment="1">
      <alignment horizontal="right" indent="2"/>
      <protection/>
    </xf>
    <xf numFmtId="41" fontId="0" fillId="0" borderId="0" xfId="87" applyNumberFormat="1" applyFont="1" applyFill="1" applyBorder="1" applyAlignment="1">
      <alignment horizontal="right"/>
      <protection/>
    </xf>
    <xf numFmtId="3" fontId="74" fillId="0" borderId="0" xfId="0" applyNumberFormat="1" applyFont="1" applyBorder="1" applyAlignment="1">
      <alignment/>
    </xf>
    <xf numFmtId="174" fontId="16" fillId="0" borderId="0" xfId="87" applyNumberFormat="1" applyFont="1" applyFill="1" applyBorder="1" applyAlignment="1">
      <alignment horizontal="right" indent="2"/>
      <protection/>
    </xf>
    <xf numFmtId="174" fontId="16" fillId="0" borderId="0" xfId="87" applyNumberFormat="1" applyFont="1" applyFill="1" applyBorder="1" applyAlignment="1">
      <alignment horizontal="right"/>
      <protection/>
    </xf>
    <xf numFmtId="174" fontId="0" fillId="0" borderId="0" xfId="87" applyNumberFormat="1" applyFont="1" applyBorder="1" applyAlignment="1">
      <alignment horizontal="right" indent="2"/>
      <protection/>
    </xf>
    <xf numFmtId="206" fontId="0" fillId="0" borderId="0" xfId="87" applyNumberFormat="1" applyFont="1" applyFill="1" applyBorder="1" applyAlignment="1">
      <alignment horizontal="right" indent="2"/>
      <protection/>
    </xf>
    <xf numFmtId="174" fontId="17" fillId="0" borderId="0" xfId="87" applyNumberFormat="1" applyFont="1" applyBorder="1" applyAlignment="1">
      <alignment horizontal="right" indent="2"/>
      <protection/>
    </xf>
    <xf numFmtId="206" fontId="16" fillId="0" borderId="0" xfId="87" applyNumberFormat="1" applyFont="1" applyFill="1" applyBorder="1" applyAlignment="1">
      <alignment horizontal="right" indent="2"/>
      <protection/>
    </xf>
    <xf numFmtId="174" fontId="16" fillId="0" borderId="0" xfId="87" applyNumberFormat="1" applyFont="1" applyBorder="1" applyAlignment="1">
      <alignment horizontal="right" indent="2"/>
      <protection/>
    </xf>
    <xf numFmtId="0" fontId="16" fillId="0" borderId="0" xfId="77" applyFont="1">
      <alignment/>
      <protection/>
    </xf>
    <xf numFmtId="0" fontId="75" fillId="0" borderId="11" xfId="0" applyFont="1" applyBorder="1" applyAlignment="1">
      <alignment horizontal="center" vertical="center" wrapText="1"/>
    </xf>
    <xf numFmtId="0" fontId="17" fillId="0" borderId="11" xfId="93" applyFont="1" applyFill="1" applyBorder="1" applyAlignment="1">
      <alignment horizontal="center" vertical="center"/>
      <protection/>
    </xf>
    <xf numFmtId="0" fontId="75" fillId="0" borderId="0" xfId="0" applyFont="1" applyBorder="1" applyAlignment="1">
      <alignment horizontal="center" vertical="center" wrapText="1"/>
    </xf>
    <xf numFmtId="0" fontId="17" fillId="0" borderId="0" xfId="93" applyFont="1" applyFill="1" applyBorder="1" applyAlignment="1">
      <alignment horizontal="center" vertical="center"/>
      <protection/>
    </xf>
    <xf numFmtId="0" fontId="75" fillId="0" borderId="12" xfId="0" applyFont="1" applyBorder="1" applyAlignment="1">
      <alignment horizontal="center" vertical="center" wrapText="1"/>
    </xf>
    <xf numFmtId="0" fontId="17" fillId="0" borderId="12" xfId="93" applyFont="1" applyFill="1" applyBorder="1" applyAlignment="1">
      <alignment horizontal="center" vertical="center"/>
      <protection/>
    </xf>
    <xf numFmtId="0" fontId="17" fillId="0" borderId="0" xfId="86" applyFont="1" applyBorder="1" applyAlignment="1">
      <alignment/>
      <protection/>
    </xf>
    <xf numFmtId="174" fontId="17" fillId="0" borderId="0" xfId="90" applyNumberFormat="1" applyFont="1" applyAlignment="1">
      <alignment horizontal="right" indent="3"/>
      <protection/>
    </xf>
    <xf numFmtId="173" fontId="17" fillId="0" borderId="0" xfId="90" applyNumberFormat="1" applyFont="1" applyAlignment="1">
      <alignment horizontal="right" indent="3"/>
      <protection/>
    </xf>
    <xf numFmtId="0" fontId="0" fillId="0" borderId="0" xfId="86" applyFont="1" applyBorder="1" applyAlignment="1">
      <alignment horizontal="left" indent="1"/>
      <protection/>
    </xf>
    <xf numFmtId="174" fontId="0" fillId="0" borderId="0" xfId="90" applyNumberFormat="1" applyFont="1" applyAlignment="1">
      <alignment horizontal="right" indent="3"/>
      <protection/>
    </xf>
    <xf numFmtId="173" fontId="0" fillId="0" borderId="0" xfId="90" applyNumberFormat="1" applyFont="1" applyAlignment="1">
      <alignment horizontal="right" indent="3"/>
      <protection/>
    </xf>
    <xf numFmtId="0" fontId="17" fillId="0" borderId="0" xfId="86" applyFont="1" applyBorder="1">
      <alignment/>
      <protection/>
    </xf>
    <xf numFmtId="0" fontId="75" fillId="0" borderId="11" xfId="0" applyFont="1" applyBorder="1" applyAlignment="1">
      <alignment horizontal="center" vertical="center" wrapText="1"/>
    </xf>
    <xf numFmtId="0" fontId="17" fillId="0" borderId="0" xfId="90" applyFont="1" applyAlignment="1">
      <alignment horizontal="center" vertical="center"/>
      <protection/>
    </xf>
    <xf numFmtId="0" fontId="17" fillId="0" borderId="0" xfId="85" applyNumberFormat="1" applyFont="1" applyBorder="1" applyAlignment="1">
      <alignment horizontal="center" vertical="center"/>
      <protection/>
    </xf>
    <xf numFmtId="0" fontId="75" fillId="0" borderId="0" xfId="0" applyFont="1" applyBorder="1" applyAlignment="1">
      <alignment horizontal="center" vertical="center" wrapText="1"/>
    </xf>
    <xf numFmtId="0" fontId="17" fillId="0" borderId="0" xfId="85" applyNumberFormat="1" applyFont="1" applyBorder="1" applyAlignment="1" quotePrefix="1">
      <alignment horizontal="center" vertical="center"/>
      <protection/>
    </xf>
    <xf numFmtId="0" fontId="17" fillId="0" borderId="0" xfId="85" applyFont="1" applyBorder="1" applyAlignment="1">
      <alignment vertical="center"/>
      <protection/>
    </xf>
    <xf numFmtId="0" fontId="17" fillId="0" borderId="0" xfId="85" applyFont="1" applyBorder="1" applyAlignment="1">
      <alignment horizontal="center" vertical="center"/>
      <protection/>
    </xf>
    <xf numFmtId="0" fontId="17" fillId="0" borderId="12" xfId="96" applyFont="1" applyBorder="1" applyAlignment="1">
      <alignment vertical="center"/>
      <protection/>
    </xf>
    <xf numFmtId="0" fontId="17" fillId="0" borderId="12" xfId="96" applyFont="1" applyBorder="1" applyAlignment="1">
      <alignment horizontal="right" vertical="center"/>
      <protection/>
    </xf>
    <xf numFmtId="0" fontId="75" fillId="0" borderId="12" xfId="0" applyFont="1" applyBorder="1" applyAlignment="1">
      <alignment horizontal="center" vertical="center" wrapText="1"/>
    </xf>
    <xf numFmtId="2" fontId="0" fillId="0" borderId="0" xfId="90" applyNumberFormat="1" applyFont="1" applyFill="1" applyBorder="1" applyAlignment="1">
      <alignment horizontal="right" indent="1"/>
      <protection/>
    </xf>
    <xf numFmtId="2" fontId="17" fillId="0" borderId="0" xfId="90" applyNumberFormat="1" applyFont="1" applyBorder="1" applyAlignment="1">
      <alignment horizontal="right" indent="1"/>
      <protection/>
    </xf>
    <xf numFmtId="2" fontId="17" fillId="0" borderId="0" xfId="90" applyNumberFormat="1" applyFont="1" applyFill="1" applyBorder="1" applyAlignment="1">
      <alignment horizontal="right" indent="1"/>
      <protection/>
    </xf>
    <xf numFmtId="177" fontId="15" fillId="0" borderId="0" xfId="90" applyNumberFormat="1" applyFont="1" applyFill="1" applyBorder="1" applyAlignment="1">
      <alignment horizontal="left"/>
      <protection/>
    </xf>
    <xf numFmtId="0" fontId="17" fillId="0" borderId="14" xfId="93" applyFont="1" applyFill="1" applyBorder="1" applyAlignment="1">
      <alignment horizontal="center" vertical="center"/>
      <protection/>
    </xf>
    <xf numFmtId="0" fontId="17" fillId="0" borderId="0" xfId="90" applyFont="1" applyFill="1" applyAlignment="1">
      <alignment horizontal="right" indent="3"/>
      <protection/>
    </xf>
    <xf numFmtId="0" fontId="18" fillId="0" borderId="0" xfId="77" applyNumberFormat="1" applyFont="1" applyFill="1" applyBorder="1" applyAlignment="1">
      <alignment horizontal="left" indent="1"/>
      <protection/>
    </xf>
    <xf numFmtId="177" fontId="17" fillId="0" borderId="0" xfId="90" applyNumberFormat="1" applyFont="1" applyFill="1" applyAlignment="1">
      <alignment horizontal="right"/>
      <protection/>
    </xf>
    <xf numFmtId="173" fontId="17" fillId="0" borderId="0" xfId="90" applyNumberFormat="1" applyFont="1" applyFill="1" applyAlignment="1">
      <alignment horizontal="right" indent="3"/>
      <protection/>
    </xf>
    <xf numFmtId="0" fontId="0" fillId="0" borderId="0" xfId="77" applyNumberFormat="1" applyFont="1" applyFill="1" applyBorder="1" applyAlignment="1">
      <alignment horizontal="left" indent="3"/>
      <protection/>
    </xf>
    <xf numFmtId="173" fontId="0" fillId="0" borderId="0" xfId="90" applyNumberFormat="1" applyFont="1" applyFill="1" applyAlignment="1">
      <alignment horizontal="right" indent="3"/>
      <protection/>
    </xf>
    <xf numFmtId="207" fontId="0" fillId="0" borderId="0" xfId="90" applyNumberFormat="1" applyFont="1" applyFill="1" applyAlignment="1">
      <alignment horizontal="right" indent="3"/>
      <protection/>
    </xf>
    <xf numFmtId="0" fontId="18" fillId="0" borderId="0" xfId="77" applyNumberFormat="1" applyFont="1" applyFill="1" applyBorder="1" applyAlignment="1">
      <alignment horizontal="left" indent="1"/>
      <protection/>
    </xf>
    <xf numFmtId="0" fontId="75" fillId="0" borderId="11" xfId="76" applyFont="1" applyBorder="1" applyAlignment="1">
      <alignment horizontal="center" vertical="center" wrapText="1"/>
      <protection/>
    </xf>
    <xf numFmtId="0" fontId="75" fillId="0" borderId="0" xfId="76" applyFont="1" applyBorder="1" applyAlignment="1">
      <alignment horizontal="center" vertical="center" wrapText="1"/>
      <protection/>
    </xf>
    <xf numFmtId="0" fontId="17" fillId="0" borderId="0" xfId="92" applyFont="1" applyBorder="1" applyAlignment="1">
      <alignment horizontal="center" vertical="center" wrapText="1"/>
      <protection/>
    </xf>
    <xf numFmtId="0" fontId="17" fillId="0" borderId="12" xfId="92" applyFont="1" applyBorder="1" applyAlignment="1">
      <alignment horizontal="center" vertical="center" wrapText="1"/>
      <protection/>
    </xf>
    <xf numFmtId="0" fontId="17" fillId="0" borderId="0" xfId="95" applyNumberFormat="1" applyFont="1" applyBorder="1" applyAlignment="1">
      <alignment wrapText="1"/>
      <protection/>
    </xf>
    <xf numFmtId="0" fontId="17" fillId="0" borderId="0" xfId="95" applyNumberFormat="1" applyFont="1" applyBorder="1" applyAlignment="1">
      <alignment horizontal="left"/>
      <protection/>
    </xf>
    <xf numFmtId="174" fontId="17" fillId="0" borderId="0" xfId="90" applyNumberFormat="1" applyFont="1" applyFill="1" applyAlignment="1" quotePrefix="1">
      <alignment horizontal="right" indent="2"/>
      <protection/>
    </xf>
    <xf numFmtId="174" fontId="17" fillId="0" borderId="0" xfId="90" applyNumberFormat="1" applyFont="1" applyFill="1" applyAlignment="1">
      <alignment horizontal="right" indent="2"/>
      <protection/>
    </xf>
    <xf numFmtId="0" fontId="17" fillId="0" borderId="0" xfId="95" applyNumberFormat="1" applyFont="1" applyBorder="1" applyAlignment="1">
      <alignment horizontal="left" indent="1"/>
      <protection/>
    </xf>
    <xf numFmtId="177" fontId="0" fillId="0" borderId="0" xfId="90" applyNumberFormat="1" applyFont="1" applyFill="1" applyAlignment="1" quotePrefix="1">
      <alignment horizontal="right" indent="2"/>
      <protection/>
    </xf>
    <xf numFmtId="177" fontId="0" fillId="0" borderId="0" xfId="90" applyNumberFormat="1" applyFont="1" applyFill="1" applyAlignment="1">
      <alignment horizontal="right" indent="2"/>
      <protection/>
    </xf>
    <xf numFmtId="0" fontId="0" fillId="0" borderId="0" xfId="95" applyNumberFormat="1" applyFont="1" applyBorder="1" applyAlignment="1">
      <alignment horizontal="left" indent="1"/>
      <protection/>
    </xf>
    <xf numFmtId="174" fontId="0" fillId="0" borderId="0" xfId="90" applyNumberFormat="1" applyFont="1" applyFill="1" applyAlignment="1" quotePrefix="1">
      <alignment horizontal="right" indent="2"/>
      <protection/>
    </xf>
    <xf numFmtId="174" fontId="0" fillId="0" borderId="0" xfId="90" applyNumberFormat="1" applyFont="1" applyFill="1" applyAlignment="1">
      <alignment horizontal="right" indent="2"/>
      <protection/>
    </xf>
    <xf numFmtId="206" fontId="0" fillId="0" borderId="0" xfId="90" applyNumberFormat="1" applyFont="1" applyFill="1" applyAlignment="1" quotePrefix="1">
      <alignment horizontal="right" indent="2"/>
      <protection/>
    </xf>
    <xf numFmtId="0" fontId="17" fillId="0" borderId="0" xfId="90" applyFont="1" applyFill="1" applyBorder="1" applyAlignment="1">
      <alignment horizontal="left" wrapText="1"/>
      <protection/>
    </xf>
    <xf numFmtId="173" fontId="17" fillId="0" borderId="0" xfId="75" applyNumberFormat="1" applyFont="1" applyAlignment="1">
      <alignment horizontal="right"/>
      <protection/>
    </xf>
    <xf numFmtId="171" fontId="0" fillId="0" borderId="0" xfId="90" applyNumberFormat="1" applyFont="1" applyAlignment="1">
      <alignment horizontal="right"/>
      <protection/>
    </xf>
    <xf numFmtId="173" fontId="0" fillId="0" borderId="0" xfId="75" applyNumberFormat="1" applyFont="1" applyAlignment="1">
      <alignment horizontal="right"/>
      <protection/>
    </xf>
    <xf numFmtId="174" fontId="0" fillId="0" borderId="0" xfId="75" applyNumberFormat="1" applyFont="1" applyAlignment="1">
      <alignment horizontal="right"/>
      <protection/>
    </xf>
    <xf numFmtId="174" fontId="0" fillId="0" borderId="0" xfId="90" applyNumberFormat="1" applyFont="1" applyAlignment="1">
      <alignment horizontal="right"/>
      <protection/>
    </xf>
    <xf numFmtId="0" fontId="15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7" fillId="0" borderId="1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0" xfId="77" applyFont="1" applyAlignment="1">
      <alignment horizontal="left" wrapText="1"/>
      <protection/>
    </xf>
    <xf numFmtId="0" fontId="15" fillId="0" borderId="0" xfId="75" applyFont="1" applyAlignment="1">
      <alignment horizontal="left" wrapText="1"/>
      <protection/>
    </xf>
    <xf numFmtId="0" fontId="15" fillId="0" borderId="0" xfId="77" applyFont="1" applyAlignment="1">
      <alignment horizontal="left" wrapText="1"/>
      <protection/>
    </xf>
    <xf numFmtId="3" fontId="17" fillId="0" borderId="0" xfId="90" applyNumberFormat="1" applyFont="1" applyFill="1" applyBorder="1" applyAlignment="1">
      <alignment horizontal="center"/>
      <protection/>
    </xf>
    <xf numFmtId="4" fontId="17" fillId="0" borderId="0" xfId="75" applyNumberFormat="1" applyFont="1" applyFill="1" applyBorder="1" applyAlignment="1">
      <alignment horizontal="center" wrapText="1"/>
      <protection/>
    </xf>
    <xf numFmtId="4" fontId="17" fillId="0" borderId="0" xfId="90" applyNumberFormat="1" applyFont="1" applyFill="1" applyBorder="1" applyAlignment="1">
      <alignment horizontal="center"/>
      <protection/>
    </xf>
    <xf numFmtId="2" fontId="17" fillId="0" borderId="0" xfId="75" applyNumberFormat="1" applyFont="1" applyFill="1" applyBorder="1" applyAlignment="1">
      <alignment horizontal="center" wrapText="1"/>
      <protection/>
    </xf>
    <xf numFmtId="0" fontId="15" fillId="0" borderId="0" xfId="90" applyFont="1" applyFill="1" applyAlignment="1">
      <alignment horizontal="left" wrapText="1"/>
      <protection/>
    </xf>
    <xf numFmtId="0" fontId="0" fillId="0" borderId="0" xfId="75" applyFont="1" applyFill="1" applyBorder="1" applyAlignment="1">
      <alignment horizontal="center"/>
      <protection/>
    </xf>
    <xf numFmtId="0" fontId="17" fillId="0" borderId="14" xfId="75" applyFont="1" applyFill="1" applyBorder="1" applyAlignment="1">
      <alignment horizontal="center" vertical="center" wrapText="1"/>
      <protection/>
    </xf>
    <xf numFmtId="0" fontId="17" fillId="0" borderId="0" xfId="75" applyFont="1" applyFill="1" applyBorder="1" applyAlignment="1">
      <alignment horizontal="center" vertical="center" wrapText="1"/>
      <protection/>
    </xf>
    <xf numFmtId="3" fontId="17" fillId="0" borderId="11" xfId="90" applyNumberFormat="1" applyFont="1" applyFill="1" applyBorder="1" applyAlignment="1">
      <alignment horizontal="center"/>
      <protection/>
    </xf>
    <xf numFmtId="4" fontId="17" fillId="0" borderId="11" xfId="75" applyNumberFormat="1" applyFont="1" applyFill="1" applyBorder="1" applyAlignment="1">
      <alignment horizontal="center" wrapText="1"/>
      <protection/>
    </xf>
    <xf numFmtId="0" fontId="17" fillId="0" borderId="14" xfId="75" applyFont="1" applyBorder="1" applyAlignment="1">
      <alignment horizontal="center" vertical="center" wrapText="1"/>
      <protection/>
    </xf>
    <xf numFmtId="0" fontId="17" fillId="0" borderId="12" xfId="75" applyFont="1" applyBorder="1" applyAlignment="1">
      <alignment horizontal="center" vertical="center" wrapText="1"/>
      <protection/>
    </xf>
    <xf numFmtId="0" fontId="17" fillId="0" borderId="14" xfId="75" applyFont="1" applyBorder="1" applyAlignment="1">
      <alignment horizontal="center" vertical="center" wrapText="1"/>
      <protection/>
    </xf>
    <xf numFmtId="0" fontId="17" fillId="0" borderId="12" xfId="75" applyFont="1" applyBorder="1" applyAlignment="1">
      <alignment horizontal="center" vertical="center" wrapText="1"/>
      <protection/>
    </xf>
    <xf numFmtId="0" fontId="17" fillId="0" borderId="14" xfId="75" applyFont="1" applyBorder="1" applyAlignment="1">
      <alignment horizontal="center" vertical="center"/>
      <protection/>
    </xf>
    <xf numFmtId="0" fontId="17" fillId="0" borderId="15" xfId="75" applyFont="1" applyBorder="1" applyAlignment="1">
      <alignment horizontal="center" vertical="center" wrapText="1"/>
      <protection/>
    </xf>
    <xf numFmtId="0" fontId="15" fillId="0" borderId="0" xfId="75" applyFont="1" applyAlignment="1">
      <alignment wrapText="1"/>
      <protection/>
    </xf>
    <xf numFmtId="0" fontId="15" fillId="0" borderId="0" xfId="75" applyFont="1" applyFill="1" applyAlignment="1">
      <alignment wrapText="1"/>
      <protection/>
    </xf>
    <xf numFmtId="0" fontId="15" fillId="0" borderId="0" xfId="90" applyFont="1" applyAlignment="1">
      <alignment horizontal="left"/>
      <protection/>
    </xf>
    <xf numFmtId="0" fontId="17" fillId="0" borderId="13" xfId="85" applyNumberFormat="1" applyFont="1" applyBorder="1" applyAlignment="1">
      <alignment horizontal="center" vertical="center"/>
      <protection/>
    </xf>
    <xf numFmtId="0" fontId="15" fillId="0" borderId="0" xfId="90" applyFont="1" applyAlignment="1">
      <alignment horizontal="left" wrapText="1"/>
      <protection/>
    </xf>
    <xf numFmtId="0" fontId="15" fillId="0" borderId="0" xfId="90" applyFont="1" applyAlignment="1">
      <alignment horizontal="left"/>
      <protection/>
    </xf>
    <xf numFmtId="0" fontId="17" fillId="0" borderId="0" xfId="90" applyFont="1" applyBorder="1" applyAlignment="1">
      <alignment horizontal="center" vertical="center"/>
      <protection/>
    </xf>
    <xf numFmtId="0" fontId="15" fillId="0" borderId="0" xfId="90" applyFont="1" applyFill="1" applyAlignment="1">
      <alignment horizontal="left"/>
      <protection/>
    </xf>
    <xf numFmtId="0" fontId="17" fillId="0" borderId="12" xfId="75" applyFont="1" applyFill="1" applyBorder="1" applyAlignment="1">
      <alignment horizontal="center" vertical="center" wrapText="1"/>
      <protection/>
    </xf>
    <xf numFmtId="0" fontId="17" fillId="0" borderId="15" xfId="75" applyFont="1" applyFill="1" applyBorder="1" applyAlignment="1">
      <alignment horizontal="center" vertical="center" wrapText="1"/>
      <protection/>
    </xf>
    <xf numFmtId="174" fontId="17" fillId="0" borderId="0" xfId="90" applyNumberFormat="1" applyFont="1" applyAlignment="1">
      <alignment horizontal="right" indent="2"/>
      <protection/>
    </xf>
    <xf numFmtId="174" fontId="26" fillId="0" borderId="0" xfId="90" applyNumberFormat="1" applyFont="1" applyAlignment="1">
      <alignment horizontal="right" indent="2"/>
      <protection/>
    </xf>
    <xf numFmtId="174" fontId="0" fillId="0" borderId="0" xfId="90" applyNumberFormat="1" applyFont="1" applyAlignment="1">
      <alignment horizontal="right" indent="2"/>
      <protection/>
    </xf>
    <xf numFmtId="173" fontId="17" fillId="0" borderId="0" xfId="90" applyNumberFormat="1" applyFont="1" applyAlignment="1">
      <alignment horizontal="right" indent="2"/>
      <protection/>
    </xf>
    <xf numFmtId="173" fontId="0" fillId="0" borderId="0" xfId="90" applyNumberFormat="1" applyFont="1" applyAlignment="1">
      <alignment horizontal="right" indent="2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 2" xfId="44"/>
    <cellStyle name="Comma 2" xfId="45"/>
    <cellStyle name="Comma 3" xfId="46"/>
    <cellStyle name="Comma 4" xfId="47"/>
    <cellStyle name="Comma 5" xfId="48"/>
    <cellStyle name="Comma 6" xfId="49"/>
    <cellStyle name="Comma 6 2" xfId="50"/>
    <cellStyle name="Comma 6 3" xfId="51"/>
    <cellStyle name="Comma 6 3 2" xfId="52"/>
    <cellStyle name="Comma 6 4" xfId="53"/>
    <cellStyle name="Comma 6 5 2" xfId="54"/>
    <cellStyle name="Comma 7" xfId="55"/>
    <cellStyle name="Comma 8" xfId="56"/>
    <cellStyle name="Comma 9" xfId="57"/>
    <cellStyle name="Comma0" xfId="58"/>
    <cellStyle name="Currency" xfId="59"/>
    <cellStyle name="Currency [0]" xfId="60"/>
    <cellStyle name="Currency0" xfId="61"/>
    <cellStyle name="Date" xfId="62"/>
    <cellStyle name="Explanatory Text" xfId="63"/>
    <cellStyle name="Fixed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- Style1" xfId="75"/>
    <cellStyle name="Normal 10 2 2 2" xfId="76"/>
    <cellStyle name="Normal 2" xfId="77"/>
    <cellStyle name="Normal 3" xfId="78"/>
    <cellStyle name="Normal 4" xfId="79"/>
    <cellStyle name="Normal 4 2" xfId="80"/>
    <cellStyle name="Normal 5" xfId="81"/>
    <cellStyle name="Normal 6" xfId="82"/>
    <cellStyle name="Normal_05XD 2" xfId="83"/>
    <cellStyle name="Normal_06DTNN" xfId="84"/>
    <cellStyle name="Normal_07gia" xfId="85"/>
    <cellStyle name="Normal_08tmt3" xfId="86"/>
    <cellStyle name="Normal_507 VonDauTu 02_04 2" xfId="87"/>
    <cellStyle name="Normal_507 VonDauTu 02_04 3" xfId="88"/>
    <cellStyle name="Normal_bccn" xfId="89"/>
    <cellStyle name="Normal_bccn 2 2" xfId="90"/>
    <cellStyle name="Normal_Book2" xfId="91"/>
    <cellStyle name="Normal_solieu gdp 2" xfId="92"/>
    <cellStyle name="Normal_SPT3-96" xfId="93"/>
    <cellStyle name="Normal_SPT3-96_TM, VT, CPI__ T02.2011" xfId="94"/>
    <cellStyle name="Normal_SPT3-96_Van tai12.2010" xfId="95"/>
    <cellStyle name="Normal_Xl0000163" xfId="96"/>
    <cellStyle name="Note" xfId="97"/>
    <cellStyle name="Output" xfId="98"/>
    <cellStyle name="Percent" xfId="99"/>
    <cellStyle name="Percent 2" xfId="100"/>
    <cellStyle name="Title" xfId="101"/>
    <cellStyle name="Total" xfId="102"/>
    <cellStyle name="Warning Text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HOBONG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_TONG_HOP\BAO%20CAO%20TK%20QG\GDP%202012\Uoc%202012_lan%203_%20bao%20cao%20TW%20(12.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a hien hanh"/>
      <sheetName val="Gia SS (1994)"/>
      <sheetName val="Gia SS (2010)"/>
      <sheetName val="IQ cac nam"/>
      <sheetName val="TT tonghop"/>
      <sheetName val="SS_1994 tong hop"/>
      <sheetName val="SS_2010 tong hop"/>
      <sheetName val="Điểm %"/>
      <sheetName val="Sheet3"/>
      <sheetName val="Sheet10"/>
      <sheetName val="Sheet1"/>
      <sheetName val="Sheet7"/>
      <sheetName val="Sheet8"/>
      <sheetName val="Sheet9"/>
      <sheetName val="Sheet6"/>
      <sheetName val="Sheet5"/>
      <sheetName val="Sheet2"/>
      <sheetName val="Sheet4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zoomScale="85" zoomScaleNormal="85" zoomScalePageLayoutView="0" workbookViewId="0" topLeftCell="A1">
      <selection activeCell="D1" sqref="D1"/>
    </sheetView>
  </sheetViews>
  <sheetFormatPr defaultColWidth="9.140625" defaultRowHeight="12.75"/>
  <cols>
    <col min="1" max="1" width="55.7109375" style="0" customWidth="1"/>
  </cols>
  <sheetData>
    <row r="1" spans="1:4" ht="378.75" customHeight="1">
      <c r="A1" s="2" t="s">
        <v>267</v>
      </c>
      <c r="B1" s="1"/>
      <c r="C1" s="1"/>
      <c r="D1" s="1"/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F11"/>
    </sheetView>
  </sheetViews>
  <sheetFormatPr defaultColWidth="9.140625" defaultRowHeight="12.75"/>
  <cols>
    <col min="1" max="1" width="27.57421875" style="18" customWidth="1"/>
    <col min="2" max="2" width="12.00390625" style="17" customWidth="1"/>
    <col min="3" max="3" width="10.28125" style="18" customWidth="1"/>
    <col min="4" max="4" width="11.8515625" style="18" customWidth="1"/>
    <col min="5" max="5" width="17.57421875" style="18" customWidth="1"/>
    <col min="6" max="6" width="18.28125" style="18" customWidth="1"/>
    <col min="7" max="16384" width="9.140625" style="18" customWidth="1"/>
  </cols>
  <sheetData>
    <row r="1" spans="1:6" s="17" customFormat="1" ht="47.25" customHeight="1">
      <c r="A1" s="367" t="s">
        <v>353</v>
      </c>
      <c r="B1" s="367"/>
      <c r="C1" s="367"/>
      <c r="D1" s="367"/>
      <c r="E1" s="367"/>
      <c r="F1" s="367"/>
    </row>
    <row r="2" spans="1:6" s="17" customFormat="1" ht="21" customHeight="1" thickBot="1">
      <c r="A2" s="58"/>
      <c r="B2" s="58"/>
      <c r="C2" s="58"/>
      <c r="D2" s="58"/>
      <c r="E2" s="58"/>
      <c r="F2" s="34" t="s">
        <v>252</v>
      </c>
    </row>
    <row r="3" spans="1:6" s="17" customFormat="1" ht="22.5" customHeight="1">
      <c r="A3" s="46"/>
      <c r="B3" s="281" t="s">
        <v>3</v>
      </c>
      <c r="C3" s="281" t="s">
        <v>208</v>
      </c>
      <c r="D3" s="281" t="s">
        <v>208</v>
      </c>
      <c r="E3" s="282" t="s">
        <v>282</v>
      </c>
      <c r="F3" s="282" t="s">
        <v>316</v>
      </c>
    </row>
    <row r="4" spans="1:6" s="17" customFormat="1" ht="22.5" customHeight="1">
      <c r="A4" s="46"/>
      <c r="B4" s="283" t="s">
        <v>261</v>
      </c>
      <c r="C4" s="283" t="s">
        <v>265</v>
      </c>
      <c r="D4" s="283" t="s">
        <v>264</v>
      </c>
      <c r="E4" s="284" t="s">
        <v>205</v>
      </c>
      <c r="F4" s="284" t="s">
        <v>205</v>
      </c>
    </row>
    <row r="5" spans="1:6" s="19" customFormat="1" ht="22.5" customHeight="1">
      <c r="A5" s="46"/>
      <c r="B5" s="285" t="s">
        <v>278</v>
      </c>
      <c r="C5" s="285" t="s">
        <v>278</v>
      </c>
      <c r="D5" s="285" t="s">
        <v>278</v>
      </c>
      <c r="E5" s="286" t="s">
        <v>292</v>
      </c>
      <c r="F5" s="286" t="s">
        <v>292</v>
      </c>
    </row>
    <row r="6" spans="1:6" s="19" customFormat="1" ht="21" customHeight="1">
      <c r="A6" s="7"/>
      <c r="B6" s="88"/>
      <c r="C6" s="88"/>
      <c r="D6" s="88"/>
      <c r="E6" s="66"/>
      <c r="F6" s="87"/>
    </row>
    <row r="7" spans="1:6" s="65" customFormat="1" ht="21" customHeight="1">
      <c r="A7" s="287" t="s">
        <v>317</v>
      </c>
      <c r="B7" s="66">
        <f>B8+B9</f>
        <v>2127879</v>
      </c>
      <c r="C7" s="66">
        <f>C8+C9</f>
        <v>746599</v>
      </c>
      <c r="D7" s="66">
        <f>D8+D9</f>
        <v>2874478</v>
      </c>
      <c r="E7" s="288">
        <v>119.6</v>
      </c>
      <c r="F7" s="289">
        <v>118.2</v>
      </c>
    </row>
    <row r="8" spans="1:10" ht="21" customHeight="1">
      <c r="A8" s="290" t="s">
        <v>134</v>
      </c>
      <c r="B8" s="243">
        <f>D8-C8</f>
        <v>121265</v>
      </c>
      <c r="C8" s="243">
        <v>32627</v>
      </c>
      <c r="D8" s="243">
        <v>153892</v>
      </c>
      <c r="E8" s="291">
        <v>135.2</v>
      </c>
      <c r="F8" s="292">
        <v>135.6</v>
      </c>
      <c r="H8" s="73"/>
      <c r="I8" s="73"/>
      <c r="J8" s="73"/>
    </row>
    <row r="9" spans="1:6" ht="21" customHeight="1">
      <c r="A9" s="290" t="s">
        <v>135</v>
      </c>
      <c r="B9" s="243">
        <f>D9-C9</f>
        <v>2006614</v>
      </c>
      <c r="C9" s="243">
        <v>713972</v>
      </c>
      <c r="D9" s="243">
        <v>2720586</v>
      </c>
      <c r="E9" s="291">
        <v>119</v>
      </c>
      <c r="F9" s="292">
        <v>117.3</v>
      </c>
    </row>
    <row r="10" spans="1:6" s="65" customFormat="1" ht="21" customHeight="1">
      <c r="A10" s="293" t="s">
        <v>96</v>
      </c>
      <c r="B10" s="66">
        <f>D10-C10</f>
        <v>16630</v>
      </c>
      <c r="C10" s="66">
        <v>4666</v>
      </c>
      <c r="D10" s="66">
        <v>21296</v>
      </c>
      <c r="E10" s="288">
        <v>123.8</v>
      </c>
      <c r="F10" s="288">
        <v>122.9</v>
      </c>
    </row>
    <row r="11" spans="1:6" s="65" customFormat="1" ht="21" customHeight="1">
      <c r="A11" s="293" t="s">
        <v>318</v>
      </c>
      <c r="B11" s="66">
        <f>D11-C11</f>
        <v>974988</v>
      </c>
      <c r="C11" s="66">
        <v>336350</v>
      </c>
      <c r="D11" s="66">
        <v>1311338</v>
      </c>
      <c r="E11" s="288">
        <v>118.4</v>
      </c>
      <c r="F11" s="288">
        <v>116.7</v>
      </c>
    </row>
    <row r="12" spans="1:6" ht="21" customHeight="1">
      <c r="A12" s="8"/>
      <c r="B12" s="243"/>
      <c r="C12" s="243"/>
      <c r="D12" s="243"/>
      <c r="E12" s="70"/>
      <c r="F12" s="44"/>
    </row>
    <row r="13" spans="1:6" s="19" customFormat="1" ht="20.25" customHeight="1">
      <c r="A13" s="8"/>
      <c r="B13" s="245"/>
      <c r="C13" s="245"/>
      <c r="D13" s="243"/>
      <c r="E13" s="89"/>
      <c r="F13" s="44"/>
    </row>
    <row r="14" spans="1:6" s="91" customFormat="1" ht="21" customHeight="1">
      <c r="A14" s="7"/>
      <c r="B14" s="244"/>
      <c r="C14" s="243"/>
      <c r="D14" s="243"/>
      <c r="E14" s="44"/>
      <c r="F14" s="67"/>
    </row>
    <row r="15" spans="1:6" ht="21" customHeight="1">
      <c r="A15" s="8"/>
      <c r="B15" s="244"/>
      <c r="C15" s="243"/>
      <c r="D15" s="243"/>
      <c r="E15" s="44"/>
      <c r="F15" s="67"/>
    </row>
    <row r="16" spans="1:6" ht="21" customHeight="1">
      <c r="A16" s="8"/>
      <c r="B16" s="244"/>
      <c r="C16" s="243"/>
      <c r="D16" s="243"/>
      <c r="E16" s="44"/>
      <c r="F16" s="67"/>
    </row>
    <row r="17" spans="1:6" ht="21" customHeight="1">
      <c r="A17" s="8"/>
      <c r="B17" s="90"/>
      <c r="C17" s="44"/>
      <c r="D17" s="44"/>
      <c r="E17" s="44"/>
      <c r="F17" s="67"/>
    </row>
    <row r="18" spans="1:6" s="19" customFormat="1" ht="21" customHeight="1">
      <c r="A18" s="8"/>
      <c r="B18" s="90"/>
      <c r="C18" s="44"/>
      <c r="D18" s="44"/>
      <c r="E18" s="44"/>
      <c r="F18" s="67"/>
    </row>
    <row r="19" spans="1:6" s="92" customFormat="1" ht="21" customHeight="1">
      <c r="A19" s="8"/>
      <c r="B19" s="90"/>
      <c r="C19" s="44"/>
      <c r="D19" s="44"/>
      <c r="E19" s="44"/>
      <c r="F19" s="67"/>
    </row>
    <row r="20" spans="1:6" s="92" customFormat="1" ht="21" customHeight="1">
      <c r="A20" s="8"/>
      <c r="B20" s="90"/>
      <c r="C20" s="44"/>
      <c r="D20" s="44"/>
      <c r="E20" s="44"/>
      <c r="F20" s="67"/>
    </row>
    <row r="21" spans="1:6" s="92" customFormat="1" ht="21" customHeight="1">
      <c r="A21" s="8"/>
      <c r="B21" s="90"/>
      <c r="C21" s="44"/>
      <c r="D21" s="44"/>
      <c r="E21" s="44"/>
      <c r="F21" s="67"/>
    </row>
    <row r="22" spans="1:6" s="92" customFormat="1" ht="21" customHeight="1">
      <c r="A22" s="8"/>
      <c r="B22" s="90"/>
      <c r="C22" s="44"/>
      <c r="D22" s="44"/>
      <c r="E22" s="44"/>
      <c r="F22" s="67"/>
    </row>
    <row r="23" spans="1:6" s="92" customFormat="1" ht="21" customHeight="1">
      <c r="A23" s="8"/>
      <c r="B23" s="90"/>
      <c r="C23" s="44"/>
      <c r="D23" s="44"/>
      <c r="E23" s="44"/>
      <c r="F23" s="67"/>
    </row>
    <row r="24" spans="1:6" s="92" customFormat="1" ht="21" customHeight="1">
      <c r="A24" s="8"/>
      <c r="B24" s="90"/>
      <c r="C24" s="44"/>
      <c r="D24" s="44"/>
      <c r="E24" s="44"/>
      <c r="F24" s="67"/>
    </row>
    <row r="25" spans="1:6" ht="21" customHeight="1">
      <c r="A25" s="8"/>
      <c r="B25" s="90"/>
      <c r="C25" s="90"/>
      <c r="D25" s="90"/>
      <c r="E25" s="44"/>
      <c r="F25" s="67"/>
    </row>
    <row r="26" spans="1:6" ht="21" customHeight="1">
      <c r="A26" s="8"/>
      <c r="B26" s="93"/>
      <c r="C26" s="94"/>
      <c r="D26" s="94"/>
      <c r="E26" s="94"/>
      <c r="F26" s="82"/>
    </row>
    <row r="27" spans="1:6" ht="21.75" customHeight="1">
      <c r="A27" s="8"/>
      <c r="B27" s="96"/>
      <c r="C27" s="95"/>
      <c r="D27" s="95"/>
      <c r="E27" s="95"/>
      <c r="F27" s="95"/>
    </row>
    <row r="28" s="3" customFormat="1" ht="21" customHeight="1">
      <c r="A28" s="95"/>
    </row>
    <row r="29" spans="1:5" ht="12.75">
      <c r="A29" s="3"/>
      <c r="B29" s="44"/>
      <c r="C29" s="44"/>
      <c r="D29" s="44"/>
      <c r="E29" s="44"/>
    </row>
  </sheetData>
  <sheetProtection/>
  <mergeCells count="1">
    <mergeCell ref="A1:F1"/>
  </mergeCells>
  <printOptions horizontalCentered="1"/>
  <pageMargins left="0.3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I21"/>
    </sheetView>
  </sheetViews>
  <sheetFormatPr defaultColWidth="9.140625" defaultRowHeight="12.75"/>
  <cols>
    <col min="1" max="1" width="33.7109375" style="74" customWidth="1"/>
    <col min="2" max="2" width="8.57421875" style="74" customWidth="1"/>
    <col min="3" max="3" width="8.421875" style="74" customWidth="1"/>
    <col min="4" max="4" width="10.140625" style="74" customWidth="1"/>
    <col min="5" max="5" width="8.7109375" style="74" customWidth="1"/>
    <col min="6" max="6" width="0.85546875" style="74" customWidth="1"/>
    <col min="7" max="7" width="7.7109375" style="74" customWidth="1"/>
    <col min="8" max="8" width="8.7109375" style="74" customWidth="1"/>
    <col min="9" max="9" width="8.00390625" style="74" customWidth="1"/>
    <col min="10" max="10" width="6.140625" style="74" customWidth="1"/>
    <col min="11" max="16384" width="9.140625" style="74" customWidth="1"/>
  </cols>
  <sheetData>
    <row r="1" spans="1:9" ht="31.5" customHeight="1">
      <c r="A1" s="368" t="s">
        <v>354</v>
      </c>
      <c r="B1" s="368"/>
      <c r="C1" s="368"/>
      <c r="D1" s="368"/>
      <c r="E1" s="368"/>
      <c r="F1" s="368"/>
      <c r="G1" s="368"/>
      <c r="H1" s="368"/>
      <c r="I1" s="368"/>
    </row>
    <row r="2" spans="1:9" ht="22.5" customHeight="1" thickBot="1">
      <c r="A2" s="97"/>
      <c r="B2" s="97"/>
      <c r="C2" s="97"/>
      <c r="D2" s="97"/>
      <c r="E2" s="97"/>
      <c r="F2" s="97"/>
      <c r="G2" s="97"/>
      <c r="H2" s="59"/>
      <c r="I2" s="59" t="s">
        <v>255</v>
      </c>
    </row>
    <row r="3" spans="1:9" s="48" customFormat="1" ht="69.75" customHeight="1">
      <c r="A3" s="46"/>
      <c r="B3" s="362" t="s">
        <v>311</v>
      </c>
      <c r="C3" s="362" t="s">
        <v>312</v>
      </c>
      <c r="D3" s="362" t="s">
        <v>313</v>
      </c>
      <c r="E3" s="364"/>
      <c r="F3" s="41"/>
      <c r="G3" s="365" t="s">
        <v>320</v>
      </c>
      <c r="H3" s="365"/>
      <c r="I3" s="360" t="s">
        <v>315</v>
      </c>
    </row>
    <row r="4" spans="1:9" s="48" customFormat="1" ht="69.75" customHeight="1">
      <c r="A4" s="46"/>
      <c r="B4" s="363"/>
      <c r="C4" s="363"/>
      <c r="D4" s="43" t="s">
        <v>86</v>
      </c>
      <c r="E4" s="43" t="s">
        <v>85</v>
      </c>
      <c r="F4" s="42"/>
      <c r="G4" s="43" t="s">
        <v>93</v>
      </c>
      <c r="H4" s="43" t="s">
        <v>94</v>
      </c>
      <c r="I4" s="361"/>
    </row>
    <row r="5" spans="1:10" s="65" customFormat="1" ht="30" customHeight="1">
      <c r="A5" s="98" t="s">
        <v>2</v>
      </c>
      <c r="B5" s="99">
        <f>B6+B7+B8</f>
        <v>221441</v>
      </c>
      <c r="C5" s="100">
        <f>C6+C7+C8</f>
        <v>76591</v>
      </c>
      <c r="D5" s="99">
        <f>B5+C5</f>
        <v>298032</v>
      </c>
      <c r="E5" s="101">
        <v>100</v>
      </c>
      <c r="F5" s="101"/>
      <c r="G5" s="101">
        <v>96.8</v>
      </c>
      <c r="H5" s="102">
        <v>119.7</v>
      </c>
      <c r="I5" s="333">
        <v>109.7</v>
      </c>
      <c r="J5" s="102"/>
    </row>
    <row r="6" spans="1:10" ht="21" customHeight="1">
      <c r="A6" s="69" t="s">
        <v>256</v>
      </c>
      <c r="B6" s="104">
        <f>D6-C6</f>
        <v>9152</v>
      </c>
      <c r="C6" s="105">
        <v>1300</v>
      </c>
      <c r="D6" s="104">
        <v>10452</v>
      </c>
      <c r="E6" s="106">
        <f>D6/$D$5*100</f>
        <v>3.507005959091641</v>
      </c>
      <c r="F6" s="106"/>
      <c r="G6" s="106">
        <v>28.9</v>
      </c>
      <c r="H6" s="107">
        <v>62.1</v>
      </c>
      <c r="I6" s="335">
        <v>173.3</v>
      </c>
      <c r="J6" s="102"/>
    </row>
    <row r="7" spans="1:10" ht="21" customHeight="1">
      <c r="A7" s="69" t="s">
        <v>257</v>
      </c>
      <c r="B7" s="104">
        <f>D7-C7</f>
        <v>193883</v>
      </c>
      <c r="C7" s="105">
        <v>66775</v>
      </c>
      <c r="D7" s="104">
        <v>260658</v>
      </c>
      <c r="E7" s="106">
        <f>D7/$D$5*100</f>
        <v>87.45973586728942</v>
      </c>
      <c r="F7" s="106"/>
      <c r="G7" s="106">
        <v>99.4</v>
      </c>
      <c r="H7" s="107">
        <v>128.7</v>
      </c>
      <c r="I7" s="335">
        <v>107.8</v>
      </c>
      <c r="J7" s="102"/>
    </row>
    <row r="8" spans="1:10" ht="21" customHeight="1">
      <c r="A8" s="69" t="s">
        <v>258</v>
      </c>
      <c r="B8" s="104">
        <f>D8-C8</f>
        <v>18406</v>
      </c>
      <c r="C8" s="105">
        <v>8516</v>
      </c>
      <c r="D8" s="104">
        <v>26922</v>
      </c>
      <c r="E8" s="106">
        <f>D8/$D$5*100</f>
        <v>9.03325817361894</v>
      </c>
      <c r="F8" s="106"/>
      <c r="G8" s="106">
        <v>114.2</v>
      </c>
      <c r="H8" s="107">
        <v>85.3</v>
      </c>
      <c r="I8" s="335">
        <v>112.7</v>
      </c>
      <c r="J8" s="102"/>
    </row>
    <row r="9" spans="1:10" s="65" customFormat="1" ht="21" customHeight="1">
      <c r="A9" s="98" t="s">
        <v>319</v>
      </c>
      <c r="B9" s="104"/>
      <c r="C9" s="100"/>
      <c r="D9" s="104"/>
      <c r="E9" s="106"/>
      <c r="F9" s="106"/>
      <c r="G9" s="106"/>
      <c r="H9" s="107"/>
      <c r="I9" s="333"/>
      <c r="J9" s="102"/>
    </row>
    <row r="10" spans="1:10" ht="21" customHeight="1">
      <c r="A10" s="35" t="s">
        <v>13</v>
      </c>
      <c r="B10" s="104">
        <f>D10-C10</f>
        <v>19372</v>
      </c>
      <c r="C10" s="105">
        <v>5940</v>
      </c>
      <c r="D10" s="104">
        <v>25312</v>
      </c>
      <c r="E10" s="106">
        <f>D10/$D$5*100</f>
        <v>8.49304772641864</v>
      </c>
      <c r="F10" s="106"/>
      <c r="G10" s="106">
        <v>92</v>
      </c>
      <c r="H10" s="107">
        <v>88.6</v>
      </c>
      <c r="I10" s="335">
        <v>100.8</v>
      </c>
      <c r="J10" s="102"/>
    </row>
    <row r="11" spans="1:10" ht="21" customHeight="1">
      <c r="A11" s="35" t="s">
        <v>14</v>
      </c>
      <c r="B11" s="104">
        <f aca="true" t="shared" si="0" ref="B11:B20">D11-C11</f>
        <v>9152</v>
      </c>
      <c r="C11" s="105">
        <v>1300</v>
      </c>
      <c r="D11" s="104">
        <v>10452</v>
      </c>
      <c r="E11" s="106">
        <f aca="true" t="shared" si="1" ref="E11:E21">D11/$D$5*100</f>
        <v>3.507005959091641</v>
      </c>
      <c r="F11" s="106"/>
      <c r="G11" s="106">
        <v>28.9</v>
      </c>
      <c r="H11" s="107">
        <v>62.1</v>
      </c>
      <c r="I11" s="335">
        <v>173.3</v>
      </c>
      <c r="J11" s="102"/>
    </row>
    <row r="12" spans="1:10" ht="21" customHeight="1">
      <c r="A12" s="35" t="s">
        <v>111</v>
      </c>
      <c r="B12" s="104">
        <f t="shared" si="0"/>
        <v>4216</v>
      </c>
      <c r="C12" s="105">
        <v>4920</v>
      </c>
      <c r="D12" s="104">
        <v>9136</v>
      </c>
      <c r="E12" s="106">
        <f t="shared" si="1"/>
        <v>3.065442637032265</v>
      </c>
      <c r="F12" s="106"/>
      <c r="G12" s="106">
        <v>181.9</v>
      </c>
      <c r="H12" s="107">
        <v>134.1</v>
      </c>
      <c r="I12" s="335">
        <v>50.3</v>
      </c>
      <c r="J12" s="102"/>
    </row>
    <row r="13" spans="1:10" ht="21" customHeight="1">
      <c r="A13" s="35" t="s">
        <v>87</v>
      </c>
      <c r="B13" s="104">
        <f t="shared" si="0"/>
        <v>10366</v>
      </c>
      <c r="C13" s="105">
        <v>1996</v>
      </c>
      <c r="D13" s="104">
        <v>12362</v>
      </c>
      <c r="E13" s="106">
        <f t="shared" si="1"/>
        <v>4.147876738068396</v>
      </c>
      <c r="F13" s="106"/>
      <c r="G13" s="106">
        <v>68.7</v>
      </c>
      <c r="H13" s="107">
        <v>52.3</v>
      </c>
      <c r="I13" s="337">
        <v>95.7</v>
      </c>
      <c r="J13" s="102"/>
    </row>
    <row r="14" spans="1:10" ht="21" customHeight="1">
      <c r="A14" s="35" t="s">
        <v>112</v>
      </c>
      <c r="B14" s="104">
        <f t="shared" si="0"/>
        <v>11395</v>
      </c>
      <c r="C14" s="105">
        <v>3922</v>
      </c>
      <c r="D14" s="104">
        <v>15317</v>
      </c>
      <c r="E14" s="106">
        <f t="shared" si="1"/>
        <v>5.139381006066462</v>
      </c>
      <c r="F14" s="106"/>
      <c r="G14" s="106">
        <v>151.2</v>
      </c>
      <c r="H14" s="107">
        <v>100.1</v>
      </c>
      <c r="I14" s="337">
        <v>137.6</v>
      </c>
      <c r="J14" s="102"/>
    </row>
    <row r="15" spans="1:10" ht="21" customHeight="1">
      <c r="A15" s="35" t="s">
        <v>88</v>
      </c>
      <c r="B15" s="104">
        <f t="shared" si="0"/>
        <v>31594</v>
      </c>
      <c r="C15" s="105">
        <v>16563</v>
      </c>
      <c r="D15" s="104">
        <v>48157</v>
      </c>
      <c r="E15" s="106">
        <v>16.1</v>
      </c>
      <c r="F15" s="106"/>
      <c r="G15" s="106">
        <v>117.8</v>
      </c>
      <c r="H15" s="107">
        <v>188</v>
      </c>
      <c r="I15" s="337">
        <v>145.2</v>
      </c>
      <c r="J15" s="102"/>
    </row>
    <row r="16" spans="1:10" ht="21" customHeight="1">
      <c r="A16" s="35" t="s">
        <v>113</v>
      </c>
      <c r="B16" s="104">
        <f t="shared" si="0"/>
        <v>88093</v>
      </c>
      <c r="C16" s="105">
        <v>26942</v>
      </c>
      <c r="D16" s="104">
        <v>115035</v>
      </c>
      <c r="E16" s="106">
        <f t="shared" si="1"/>
        <v>38.59820421968111</v>
      </c>
      <c r="F16" s="106"/>
      <c r="G16" s="106">
        <v>86.7</v>
      </c>
      <c r="H16" s="107">
        <v>125.5</v>
      </c>
      <c r="I16" s="337">
        <v>108.9</v>
      </c>
      <c r="J16" s="102"/>
    </row>
    <row r="17" spans="1:10" ht="21" customHeight="1">
      <c r="A17" s="35" t="s">
        <v>114</v>
      </c>
      <c r="B17" s="104">
        <f t="shared" si="0"/>
        <v>38022</v>
      </c>
      <c r="C17" s="105">
        <v>13427</v>
      </c>
      <c r="D17" s="104">
        <v>51449</v>
      </c>
      <c r="E17" s="106">
        <f t="shared" si="1"/>
        <v>17.26291136522253</v>
      </c>
      <c r="F17" s="106"/>
      <c r="G17" s="106">
        <v>112</v>
      </c>
      <c r="H17" s="107">
        <v>126</v>
      </c>
      <c r="I17" s="337">
        <v>103.9</v>
      </c>
      <c r="J17" s="102"/>
    </row>
    <row r="18" spans="1:10" ht="21" customHeight="1">
      <c r="A18" s="35" t="s">
        <v>15</v>
      </c>
      <c r="B18" s="104">
        <f t="shared" si="0"/>
        <v>2884</v>
      </c>
      <c r="C18" s="105">
        <v>310</v>
      </c>
      <c r="D18" s="104">
        <v>3194</v>
      </c>
      <c r="E18" s="106">
        <f t="shared" si="1"/>
        <v>1.0716969989799752</v>
      </c>
      <c r="F18" s="106"/>
      <c r="G18" s="106">
        <v>52.7</v>
      </c>
      <c r="H18" s="107">
        <v>143.5</v>
      </c>
      <c r="I18" s="337">
        <v>116.4</v>
      </c>
      <c r="J18" s="102"/>
    </row>
    <row r="19" spans="1:10" ht="21" customHeight="1">
      <c r="A19" s="35" t="s">
        <v>89</v>
      </c>
      <c r="B19" s="104">
        <f t="shared" si="0"/>
        <v>173</v>
      </c>
      <c r="C19" s="105">
        <v>15</v>
      </c>
      <c r="D19" s="104">
        <v>188</v>
      </c>
      <c r="E19" s="106">
        <f t="shared" si="1"/>
        <v>0.06308047457991088</v>
      </c>
      <c r="F19" s="110"/>
      <c r="G19" s="106">
        <v>166.7</v>
      </c>
      <c r="H19" s="107">
        <v>46.9</v>
      </c>
      <c r="I19" s="337">
        <v>113.9</v>
      </c>
      <c r="J19" s="102"/>
    </row>
    <row r="20" spans="1:10" ht="21" customHeight="1">
      <c r="A20" s="36" t="s">
        <v>90</v>
      </c>
      <c r="B20" s="104">
        <f t="shared" si="0"/>
        <v>22</v>
      </c>
      <c r="C20" s="105">
        <v>25</v>
      </c>
      <c r="D20" s="104">
        <v>47</v>
      </c>
      <c r="E20" s="106" t="s">
        <v>97</v>
      </c>
      <c r="F20" s="111"/>
      <c r="G20" s="106">
        <v>113.6</v>
      </c>
      <c r="H20" s="107" t="s">
        <v>97</v>
      </c>
      <c r="I20" s="337">
        <v>276.5</v>
      </c>
      <c r="J20" s="102"/>
    </row>
    <row r="21" spans="1:10" ht="21" customHeight="1">
      <c r="A21" s="35" t="s">
        <v>12</v>
      </c>
      <c r="B21" s="104">
        <f>B5-SUM(B10:B20)</f>
        <v>6152</v>
      </c>
      <c r="C21" s="104">
        <f>C5-SUM(C10:C20)</f>
        <v>1231</v>
      </c>
      <c r="D21" s="104">
        <f>D5-SUM(D10:D20)</f>
        <v>7383</v>
      </c>
      <c r="E21" s="106">
        <f t="shared" si="1"/>
        <v>2.4772507650185216</v>
      </c>
      <c r="F21" s="111"/>
      <c r="G21" s="106">
        <v>55.8</v>
      </c>
      <c r="H21" s="107">
        <v>47.7</v>
      </c>
      <c r="I21" s="337">
        <v>102.7</v>
      </c>
      <c r="J21" s="102"/>
    </row>
    <row r="22" spans="1:9" ht="21" customHeight="1">
      <c r="A22" s="35"/>
      <c r="B22" s="112"/>
      <c r="C22" s="113"/>
      <c r="D22" s="112"/>
      <c r="E22" s="106"/>
      <c r="F22" s="114"/>
      <c r="G22" s="106"/>
      <c r="H22" s="115"/>
      <c r="I22" s="106"/>
    </row>
    <row r="23" spans="1:9" s="18" customFormat="1" ht="21.75" customHeight="1">
      <c r="A23" s="95"/>
      <c r="B23" s="96"/>
      <c r="C23" s="95"/>
      <c r="D23" s="95"/>
      <c r="E23" s="95"/>
      <c r="F23" s="95"/>
      <c r="G23" s="95"/>
      <c r="H23" s="95"/>
      <c r="I23" s="95"/>
    </row>
    <row r="24" s="3" customFormat="1" ht="21" customHeight="1"/>
    <row r="25" spans="1:6" ht="19.5" customHeight="1">
      <c r="A25" s="116"/>
      <c r="D25" s="110"/>
      <c r="E25" s="110"/>
      <c r="F25" s="110"/>
    </row>
  </sheetData>
  <sheetProtection/>
  <mergeCells count="6">
    <mergeCell ref="I3:I4"/>
    <mergeCell ref="A1:I1"/>
    <mergeCell ref="B3:B4"/>
    <mergeCell ref="C3:C4"/>
    <mergeCell ref="D3:E3"/>
    <mergeCell ref="G3:H3"/>
  </mergeCells>
  <printOptions horizontalCentered="1"/>
  <pageMargins left="0.5" right="0.3" top="0.5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I19"/>
    </sheetView>
  </sheetViews>
  <sheetFormatPr defaultColWidth="9.140625" defaultRowHeight="12.75"/>
  <cols>
    <col min="1" max="1" width="33.57421875" style="117" customWidth="1"/>
    <col min="2" max="2" width="9.28125" style="117" customWidth="1"/>
    <col min="3" max="3" width="8.7109375" style="117" customWidth="1"/>
    <col min="4" max="4" width="8.00390625" style="117" customWidth="1"/>
    <col min="5" max="5" width="8.28125" style="117" customWidth="1"/>
    <col min="6" max="6" width="0.85546875" style="117" customWidth="1"/>
    <col min="7" max="7" width="8.28125" style="117" customWidth="1"/>
    <col min="8" max="8" width="8.57421875" style="117" customWidth="1"/>
    <col min="9" max="9" width="8.421875" style="117" customWidth="1"/>
    <col min="10" max="10" width="6.8515625" style="117" customWidth="1"/>
    <col min="11" max="16384" width="9.140625" style="117" customWidth="1"/>
  </cols>
  <sheetData>
    <row r="1" spans="1:9" ht="39.75" customHeight="1">
      <c r="A1" s="368" t="s">
        <v>355</v>
      </c>
      <c r="B1" s="368"/>
      <c r="C1" s="368"/>
      <c r="D1" s="368"/>
      <c r="E1" s="368"/>
      <c r="F1" s="368"/>
      <c r="G1" s="368"/>
      <c r="H1" s="368"/>
      <c r="I1" s="368"/>
    </row>
    <row r="2" spans="1:9" ht="21" customHeight="1" thickBot="1">
      <c r="A2" s="97"/>
      <c r="B2" s="97"/>
      <c r="C2" s="97"/>
      <c r="D2" s="97"/>
      <c r="E2" s="97"/>
      <c r="F2" s="97"/>
      <c r="G2" s="97"/>
      <c r="H2" s="59"/>
      <c r="I2" s="59" t="s">
        <v>255</v>
      </c>
    </row>
    <row r="3" spans="1:9" s="48" customFormat="1" ht="69.75" customHeight="1">
      <c r="A3" s="46"/>
      <c r="B3" s="362" t="s">
        <v>311</v>
      </c>
      <c r="C3" s="362" t="s">
        <v>312</v>
      </c>
      <c r="D3" s="362" t="s">
        <v>313</v>
      </c>
      <c r="E3" s="364"/>
      <c r="F3" s="41"/>
      <c r="G3" s="365" t="s">
        <v>314</v>
      </c>
      <c r="H3" s="365"/>
      <c r="I3" s="360" t="s">
        <v>315</v>
      </c>
    </row>
    <row r="4" spans="1:9" s="48" customFormat="1" ht="69.75" customHeight="1">
      <c r="A4" s="46"/>
      <c r="B4" s="363"/>
      <c r="C4" s="363"/>
      <c r="D4" s="43" t="s">
        <v>86</v>
      </c>
      <c r="E4" s="43" t="s">
        <v>85</v>
      </c>
      <c r="F4" s="42"/>
      <c r="G4" s="43" t="s">
        <v>93</v>
      </c>
      <c r="H4" s="43" t="s">
        <v>94</v>
      </c>
      <c r="I4" s="361"/>
    </row>
    <row r="5" spans="1:10" s="118" customFormat="1" ht="30" customHeight="1">
      <c r="A5" s="98" t="s">
        <v>2</v>
      </c>
      <c r="B5" s="103">
        <f>D5-C5</f>
        <v>98945</v>
      </c>
      <c r="C5" s="103">
        <f>C6+C7+C8</f>
        <v>24486</v>
      </c>
      <c r="D5" s="99">
        <f>D6+D7+D8</f>
        <v>123431</v>
      </c>
      <c r="E5" s="102">
        <v>100</v>
      </c>
      <c r="F5" s="102"/>
      <c r="G5" s="102">
        <v>72.8</v>
      </c>
      <c r="H5" s="101">
        <v>96.4</v>
      </c>
      <c r="I5" s="333">
        <v>121.1</v>
      </c>
      <c r="J5" s="102"/>
    </row>
    <row r="6" spans="1:10" ht="19.5" customHeight="1">
      <c r="A6" s="69" t="s">
        <v>256</v>
      </c>
      <c r="B6" s="247">
        <f>D6-C6</f>
        <v>0</v>
      </c>
      <c r="C6" s="190">
        <v>0</v>
      </c>
      <c r="D6" s="190">
        <v>0</v>
      </c>
      <c r="E6" s="247">
        <f>D6/$D$5*100</f>
        <v>0</v>
      </c>
      <c r="F6" s="107"/>
      <c r="G6" s="120">
        <v>0</v>
      </c>
      <c r="H6" s="120">
        <v>0</v>
      </c>
      <c r="I6" s="334">
        <v>0</v>
      </c>
      <c r="J6" s="102"/>
    </row>
    <row r="7" spans="1:10" ht="19.5" customHeight="1">
      <c r="A7" s="69" t="s">
        <v>257</v>
      </c>
      <c r="B7" s="109">
        <f>D7-C7</f>
        <v>75085</v>
      </c>
      <c r="C7" s="109">
        <v>20241</v>
      </c>
      <c r="D7" s="104">
        <v>95326</v>
      </c>
      <c r="E7" s="107">
        <f>D7/$D$5*100</f>
        <v>77.23019338739863</v>
      </c>
      <c r="F7" s="107"/>
      <c r="G7" s="107">
        <v>69.6</v>
      </c>
      <c r="H7" s="108">
        <v>95.9</v>
      </c>
      <c r="I7" s="335">
        <v>116.7</v>
      </c>
      <c r="J7" s="102"/>
    </row>
    <row r="8" spans="1:10" ht="19.5" customHeight="1">
      <c r="A8" s="69" t="s">
        <v>258</v>
      </c>
      <c r="B8" s="109">
        <f>D8-C8</f>
        <v>23860</v>
      </c>
      <c r="C8" s="109">
        <v>4245</v>
      </c>
      <c r="D8" s="104">
        <v>28105</v>
      </c>
      <c r="E8" s="107">
        <f>D8/$D$5*100</f>
        <v>22.76980661260137</v>
      </c>
      <c r="F8" s="107"/>
      <c r="G8" s="107">
        <v>93.6</v>
      </c>
      <c r="H8" s="108">
        <v>99.4</v>
      </c>
      <c r="I8" s="335">
        <v>138.8</v>
      </c>
      <c r="J8" s="102"/>
    </row>
    <row r="9" spans="1:10" s="118" customFormat="1" ht="24.75" customHeight="1">
      <c r="A9" s="98" t="s">
        <v>319</v>
      </c>
      <c r="B9" s="109"/>
      <c r="C9" s="119"/>
      <c r="D9" s="104"/>
      <c r="E9" s="107"/>
      <c r="F9" s="107"/>
      <c r="G9" s="107"/>
      <c r="H9" s="106"/>
      <c r="I9" s="333"/>
      <c r="J9" s="102"/>
    </row>
    <row r="10" spans="1:10" ht="19.5" customHeight="1">
      <c r="A10" s="35" t="s">
        <v>13</v>
      </c>
      <c r="B10" s="109">
        <f>D10-C10</f>
        <v>9035</v>
      </c>
      <c r="C10" s="109">
        <v>4120</v>
      </c>
      <c r="D10" s="104">
        <v>13155</v>
      </c>
      <c r="E10" s="107">
        <f aca="true" t="shared" si="0" ref="E10:E19">D10/$D$5*100</f>
        <v>10.657776409491943</v>
      </c>
      <c r="F10" s="107"/>
      <c r="G10" s="107">
        <v>120.2</v>
      </c>
      <c r="H10" s="108">
        <v>129</v>
      </c>
      <c r="I10" s="335">
        <v>94.6</v>
      </c>
      <c r="J10" s="102"/>
    </row>
    <row r="11" spans="1:10" ht="19.5" customHeight="1">
      <c r="A11" s="35" t="s">
        <v>115</v>
      </c>
      <c r="B11" s="109">
        <f aca="true" t="shared" si="1" ref="B11:B18">D11-C11</f>
        <v>7718</v>
      </c>
      <c r="C11" s="109">
        <v>2230</v>
      </c>
      <c r="D11" s="104">
        <v>9948</v>
      </c>
      <c r="E11" s="107">
        <f t="shared" si="0"/>
        <v>8.05956364284499</v>
      </c>
      <c r="F11" s="107"/>
      <c r="G11" s="107">
        <v>67</v>
      </c>
      <c r="H11" s="108">
        <v>46.7</v>
      </c>
      <c r="I11" s="335">
        <v>69.6</v>
      </c>
      <c r="J11" s="102"/>
    </row>
    <row r="12" spans="1:10" ht="19.5" customHeight="1">
      <c r="A12" s="35" t="s">
        <v>116</v>
      </c>
      <c r="B12" s="109">
        <f t="shared" si="1"/>
        <v>1282</v>
      </c>
      <c r="C12" s="109">
        <v>590</v>
      </c>
      <c r="D12" s="104">
        <v>1872</v>
      </c>
      <c r="E12" s="107">
        <f t="shared" si="0"/>
        <v>1.5166368254328328</v>
      </c>
      <c r="F12" s="107"/>
      <c r="G12" s="107">
        <v>104.6</v>
      </c>
      <c r="H12" s="108">
        <v>58.3</v>
      </c>
      <c r="I12" s="335">
        <v>46.2</v>
      </c>
      <c r="J12" s="102"/>
    </row>
    <row r="13" spans="1:10" ht="19.5" customHeight="1">
      <c r="A13" s="36" t="s">
        <v>263</v>
      </c>
      <c r="B13" s="109">
        <f t="shared" si="1"/>
        <v>7147</v>
      </c>
      <c r="C13" s="190">
        <v>0</v>
      </c>
      <c r="D13" s="104">
        <v>7147</v>
      </c>
      <c r="E13" s="107">
        <f t="shared" si="0"/>
        <v>5.790279589406227</v>
      </c>
      <c r="F13" s="107"/>
      <c r="G13" s="120">
        <v>0</v>
      </c>
      <c r="H13" s="120">
        <v>0</v>
      </c>
      <c r="I13" s="335">
        <v>133.8</v>
      </c>
      <c r="J13" s="102"/>
    </row>
    <row r="14" spans="1:10" ht="19.5" customHeight="1">
      <c r="A14" s="36" t="s">
        <v>91</v>
      </c>
      <c r="B14" s="109">
        <f t="shared" si="1"/>
        <v>8572</v>
      </c>
      <c r="C14" s="109">
        <v>3902</v>
      </c>
      <c r="D14" s="104">
        <v>12474</v>
      </c>
      <c r="E14" s="107">
        <f t="shared" si="0"/>
        <v>10.106051154086089</v>
      </c>
      <c r="F14" s="107"/>
      <c r="G14" s="107">
        <v>113.3</v>
      </c>
      <c r="H14" s="108">
        <v>139.3</v>
      </c>
      <c r="I14" s="335">
        <v>99.3</v>
      </c>
      <c r="J14" s="102"/>
    </row>
    <row r="15" spans="1:10" ht="19.5" customHeight="1">
      <c r="A15" s="36" t="s">
        <v>92</v>
      </c>
      <c r="B15" s="109">
        <f t="shared" si="1"/>
        <v>4133</v>
      </c>
      <c r="C15" s="109">
        <v>1560</v>
      </c>
      <c r="D15" s="104">
        <v>5693</v>
      </c>
      <c r="E15" s="107">
        <f t="shared" si="0"/>
        <v>4.6122935081138445</v>
      </c>
      <c r="F15" s="107"/>
      <c r="G15" s="107">
        <v>89.1</v>
      </c>
      <c r="H15" s="108">
        <v>145.5</v>
      </c>
      <c r="I15" s="335">
        <v>113.1</v>
      </c>
      <c r="J15" s="102"/>
    </row>
    <row r="16" spans="1:10" ht="19.5" customHeight="1">
      <c r="A16" s="35" t="s">
        <v>117</v>
      </c>
      <c r="B16" s="109">
        <f t="shared" si="1"/>
        <v>13737</v>
      </c>
      <c r="C16" s="109">
        <v>3468</v>
      </c>
      <c r="D16" s="104">
        <v>17205</v>
      </c>
      <c r="E16" s="107">
        <f t="shared" si="0"/>
        <v>13.938961849130283</v>
      </c>
      <c r="F16" s="107"/>
      <c r="G16" s="107">
        <v>65.6</v>
      </c>
      <c r="H16" s="108">
        <v>95.7</v>
      </c>
      <c r="I16" s="335">
        <v>95.4</v>
      </c>
      <c r="J16" s="102"/>
    </row>
    <row r="17" spans="1:10" ht="19.5" customHeight="1">
      <c r="A17" s="35" t="s">
        <v>133</v>
      </c>
      <c r="B17" s="109">
        <f t="shared" si="1"/>
        <v>2526</v>
      </c>
      <c r="C17" s="109">
        <v>3000</v>
      </c>
      <c r="D17" s="104">
        <v>5526</v>
      </c>
      <c r="E17" s="107">
        <f t="shared" si="0"/>
        <v>4.4769952443065355</v>
      </c>
      <c r="F17" s="107"/>
      <c r="G17" s="108">
        <v>142.7</v>
      </c>
      <c r="H17" s="120">
        <v>0</v>
      </c>
      <c r="I17" s="336">
        <v>24026.1</v>
      </c>
      <c r="J17" s="102"/>
    </row>
    <row r="18" spans="1:10" ht="19.5" customHeight="1">
      <c r="A18" s="37" t="s">
        <v>118</v>
      </c>
      <c r="B18" s="109">
        <f t="shared" si="1"/>
        <v>40429</v>
      </c>
      <c r="C18" s="109">
        <v>4028</v>
      </c>
      <c r="D18" s="104">
        <v>44457</v>
      </c>
      <c r="E18" s="107">
        <f t="shared" si="0"/>
        <v>36.017694096296715</v>
      </c>
      <c r="F18" s="121"/>
      <c r="G18" s="107">
        <v>41</v>
      </c>
      <c r="H18" s="108">
        <v>75.3</v>
      </c>
      <c r="I18" s="335">
        <v>210.7</v>
      </c>
      <c r="J18" s="102"/>
    </row>
    <row r="19" spans="1:10" ht="19.5" customHeight="1">
      <c r="A19" s="37" t="s">
        <v>12</v>
      </c>
      <c r="B19" s="109">
        <f>B5-SUM(B10:B18)</f>
        <v>4366</v>
      </c>
      <c r="C19" s="109">
        <f>C5-SUM(C10:C18)</f>
        <v>1588</v>
      </c>
      <c r="D19" s="104">
        <f>D5-SUM(D10:D18)</f>
        <v>5954</v>
      </c>
      <c r="E19" s="107">
        <f t="shared" si="0"/>
        <v>4.823747680890538</v>
      </c>
      <c r="G19" s="107">
        <v>115.2</v>
      </c>
      <c r="H19" s="108">
        <v>73.1</v>
      </c>
      <c r="I19" s="335">
        <v>78.3</v>
      </c>
      <c r="J19" s="102"/>
    </row>
    <row r="20" spans="1:9" ht="19.5" customHeight="1">
      <c r="A20" s="35"/>
      <c r="B20" s="122"/>
      <c r="C20" s="122"/>
      <c r="D20" s="112"/>
      <c r="E20" s="115"/>
      <c r="F20" s="123"/>
      <c r="G20" s="115"/>
      <c r="H20" s="106"/>
      <c r="I20" s="106"/>
    </row>
    <row r="21" spans="1:9" ht="19.5" customHeight="1">
      <c r="A21" s="123"/>
      <c r="B21" s="123"/>
      <c r="C21" s="123"/>
      <c r="D21" s="123"/>
      <c r="E21" s="123"/>
      <c r="F21" s="123"/>
      <c r="G21" s="123"/>
      <c r="H21" s="123"/>
      <c r="I21" s="123"/>
    </row>
    <row r="22" s="3" customFormat="1" ht="21" customHeight="1"/>
  </sheetData>
  <sheetProtection/>
  <mergeCells count="6">
    <mergeCell ref="G3:H3"/>
    <mergeCell ref="I3:I4"/>
    <mergeCell ref="A1:I1"/>
    <mergeCell ref="B3:B4"/>
    <mergeCell ref="C3:C4"/>
    <mergeCell ref="D3:E3"/>
  </mergeCells>
  <printOptions horizontalCentered="1"/>
  <pageMargins left="0.5" right="0.3" top="0.5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29"/>
    </sheetView>
  </sheetViews>
  <sheetFormatPr defaultColWidth="9.140625" defaultRowHeight="12.75"/>
  <cols>
    <col min="1" max="1" width="34.421875" style="20" customWidth="1"/>
    <col min="2" max="4" width="11.7109375" style="27" customWidth="1"/>
    <col min="5" max="5" width="11.7109375" style="20" customWidth="1"/>
    <col min="6" max="6" width="14.57421875" style="20" customWidth="1"/>
    <col min="7" max="16384" width="9.140625" style="20" customWidth="1"/>
  </cols>
  <sheetData>
    <row r="1" spans="1:6" ht="46.5" customHeight="1">
      <c r="A1" s="370" t="s">
        <v>356</v>
      </c>
      <c r="B1" s="371"/>
      <c r="C1" s="371"/>
      <c r="D1" s="371"/>
      <c r="E1" s="371"/>
      <c r="F1" s="371"/>
    </row>
    <row r="2" spans="1:6" ht="21" customHeight="1" thickBot="1">
      <c r="A2" s="21"/>
      <c r="B2" s="21"/>
      <c r="C2" s="21"/>
      <c r="D2" s="21"/>
      <c r="E2" s="6"/>
      <c r="F2" s="6" t="s">
        <v>43</v>
      </c>
    </row>
    <row r="3" spans="1:6" s="295" customFormat="1" ht="19.5" customHeight="1">
      <c r="A3" s="372"/>
      <c r="B3" s="369" t="s">
        <v>328</v>
      </c>
      <c r="C3" s="369"/>
      <c r="D3" s="369"/>
      <c r="E3" s="369"/>
      <c r="F3" s="294" t="s">
        <v>321</v>
      </c>
    </row>
    <row r="4" spans="1:6" s="295" customFormat="1" ht="19.5" customHeight="1">
      <c r="A4" s="372"/>
      <c r="B4" s="296" t="s">
        <v>322</v>
      </c>
      <c r="C4" s="296" t="s">
        <v>280</v>
      </c>
      <c r="D4" s="296" t="s">
        <v>323</v>
      </c>
      <c r="E4" s="296" t="s">
        <v>279</v>
      </c>
      <c r="F4" s="297" t="s">
        <v>264</v>
      </c>
    </row>
    <row r="5" spans="1:6" s="295" customFormat="1" ht="19.5" customHeight="1">
      <c r="A5" s="372"/>
      <c r="B5" s="298" t="s">
        <v>324</v>
      </c>
      <c r="C5" s="296" t="s">
        <v>211</v>
      </c>
      <c r="D5" s="296" t="s">
        <v>211</v>
      </c>
      <c r="E5" s="296" t="s">
        <v>211</v>
      </c>
      <c r="F5" s="297" t="s">
        <v>278</v>
      </c>
    </row>
    <row r="6" spans="1:6" s="295" customFormat="1" ht="19.5" customHeight="1">
      <c r="A6" s="372"/>
      <c r="B6" s="299"/>
      <c r="C6" s="300">
        <v>2018</v>
      </c>
      <c r="D6" s="300">
        <v>2018</v>
      </c>
      <c r="E6" s="300">
        <v>2019</v>
      </c>
      <c r="F6" s="297" t="s">
        <v>205</v>
      </c>
    </row>
    <row r="7" spans="1:6" s="295" customFormat="1" ht="19.5" customHeight="1">
      <c r="A7" s="372"/>
      <c r="B7" s="301"/>
      <c r="C7" s="301"/>
      <c r="D7" s="302"/>
      <c r="E7" s="302"/>
      <c r="F7" s="303" t="s">
        <v>204</v>
      </c>
    </row>
    <row r="8" spans="1:6" s="24" customFormat="1" ht="30" customHeight="1">
      <c r="A8" s="22" t="s">
        <v>325</v>
      </c>
      <c r="B8" s="23">
        <v>111.08</v>
      </c>
      <c r="C8" s="23">
        <v>102.49</v>
      </c>
      <c r="D8" s="23">
        <v>100.76</v>
      </c>
      <c r="E8" s="23">
        <v>100.38</v>
      </c>
      <c r="F8" s="23">
        <v>102.32</v>
      </c>
    </row>
    <row r="9" spans="1:6" s="24" customFormat="1" ht="21" customHeight="1">
      <c r="A9" s="25" t="s">
        <v>65</v>
      </c>
      <c r="B9" s="26">
        <v>104.61</v>
      </c>
      <c r="C9" s="26">
        <v>102.77</v>
      </c>
      <c r="D9" s="26">
        <v>99.66</v>
      </c>
      <c r="E9" s="26">
        <v>99.38</v>
      </c>
      <c r="F9" s="26">
        <v>103.54</v>
      </c>
    </row>
    <row r="10" spans="1:6" s="24" customFormat="1" ht="21" customHeight="1">
      <c r="A10" s="25" t="s">
        <v>66</v>
      </c>
      <c r="B10" s="26"/>
      <c r="C10" s="26"/>
      <c r="D10" s="26"/>
      <c r="E10" s="26"/>
      <c r="F10" s="26"/>
    </row>
    <row r="11" spans="1:6" s="24" customFormat="1" ht="21" customHeight="1">
      <c r="A11" s="25" t="s">
        <v>67</v>
      </c>
      <c r="B11" s="26">
        <v>108.73</v>
      </c>
      <c r="C11" s="26">
        <v>102.96</v>
      </c>
      <c r="D11" s="26">
        <v>99.56</v>
      </c>
      <c r="E11" s="26">
        <v>98.12</v>
      </c>
      <c r="F11" s="26">
        <v>103.16</v>
      </c>
    </row>
    <row r="12" spans="1:6" ht="21" customHeight="1">
      <c r="A12" s="25" t="s">
        <v>68</v>
      </c>
      <c r="B12" s="26">
        <v>105.12</v>
      </c>
      <c r="C12" s="26">
        <v>103.67</v>
      </c>
      <c r="D12" s="26">
        <v>99.37</v>
      </c>
      <c r="E12" s="26">
        <v>99.24</v>
      </c>
      <c r="F12" s="26">
        <v>104.94</v>
      </c>
    </row>
    <row r="13" spans="1:6" ht="21" customHeight="1">
      <c r="A13" s="25" t="s">
        <v>69</v>
      </c>
      <c r="B13" s="26">
        <v>102.57</v>
      </c>
      <c r="C13" s="26">
        <v>100.98</v>
      </c>
      <c r="D13" s="26">
        <v>100.24</v>
      </c>
      <c r="E13" s="26">
        <v>100</v>
      </c>
      <c r="F13" s="26">
        <v>100.96</v>
      </c>
    </row>
    <row r="14" spans="1:6" ht="21" customHeight="1">
      <c r="A14" s="25" t="s">
        <v>70</v>
      </c>
      <c r="B14" s="26">
        <v>107.72</v>
      </c>
      <c r="C14" s="26">
        <v>102.09</v>
      </c>
      <c r="D14" s="26">
        <v>101.94</v>
      </c>
      <c r="E14" s="26">
        <v>101.56</v>
      </c>
      <c r="F14" s="26">
        <v>100.72</v>
      </c>
    </row>
    <row r="15" spans="1:6" ht="21" customHeight="1">
      <c r="A15" s="25" t="s">
        <v>119</v>
      </c>
      <c r="B15" s="26">
        <v>108.78</v>
      </c>
      <c r="C15" s="26">
        <v>101.47</v>
      </c>
      <c r="D15" s="26">
        <v>101.18</v>
      </c>
      <c r="E15" s="26">
        <v>100.02</v>
      </c>
      <c r="F15" s="26">
        <v>101.59</v>
      </c>
    </row>
    <row r="16" spans="1:6" s="24" customFormat="1" ht="21" customHeight="1">
      <c r="A16" s="25" t="s">
        <v>71</v>
      </c>
      <c r="B16" s="26">
        <v>110.02</v>
      </c>
      <c r="C16" s="26">
        <v>103.91</v>
      </c>
      <c r="D16" s="26">
        <v>103.13</v>
      </c>
      <c r="E16" s="26">
        <v>101.58</v>
      </c>
      <c r="F16" s="26">
        <v>102.38</v>
      </c>
    </row>
    <row r="17" spans="1:6" ht="21" customHeight="1">
      <c r="A17" s="25" t="s">
        <v>72</v>
      </c>
      <c r="B17" s="26">
        <v>106.79</v>
      </c>
      <c r="C17" s="26">
        <v>100.8</v>
      </c>
      <c r="D17" s="26">
        <v>100.38</v>
      </c>
      <c r="E17" s="26">
        <v>100.21</v>
      </c>
      <c r="F17" s="26">
        <v>101.05</v>
      </c>
    </row>
    <row r="18" spans="1:6" ht="21" customHeight="1">
      <c r="A18" s="25" t="s">
        <v>73</v>
      </c>
      <c r="B18" s="26">
        <v>224.43</v>
      </c>
      <c r="C18" s="26">
        <v>98.19</v>
      </c>
      <c r="D18" s="26">
        <v>100.01</v>
      </c>
      <c r="E18" s="26">
        <v>100</v>
      </c>
      <c r="F18" s="26">
        <v>98.2</v>
      </c>
    </row>
    <row r="19" spans="1:6" ht="21" customHeight="1">
      <c r="A19" s="25" t="s">
        <v>66</v>
      </c>
      <c r="B19" s="26"/>
      <c r="C19" s="26"/>
      <c r="D19" s="26"/>
      <c r="E19" s="26"/>
      <c r="F19" s="26"/>
    </row>
    <row r="20" spans="1:6" ht="21" customHeight="1">
      <c r="A20" s="25" t="s">
        <v>326</v>
      </c>
      <c r="B20" s="26">
        <v>274.25</v>
      </c>
      <c r="C20" s="26">
        <v>97.66</v>
      </c>
      <c r="D20" s="26">
        <v>100</v>
      </c>
      <c r="E20" s="26">
        <v>100</v>
      </c>
      <c r="F20" s="26">
        <v>97.66</v>
      </c>
    </row>
    <row r="21" spans="1:6" ht="21" customHeight="1">
      <c r="A21" s="25" t="s">
        <v>74</v>
      </c>
      <c r="B21" s="26">
        <v>94.59</v>
      </c>
      <c r="C21" s="26">
        <v>101.42</v>
      </c>
      <c r="D21" s="26">
        <v>103.66</v>
      </c>
      <c r="E21" s="26">
        <v>104.3</v>
      </c>
      <c r="F21" s="26">
        <v>98.01</v>
      </c>
    </row>
    <row r="22" spans="1:6" ht="21" customHeight="1">
      <c r="A22" s="25" t="s">
        <v>75</v>
      </c>
      <c r="B22" s="304">
        <v>97.92</v>
      </c>
      <c r="C22" s="304">
        <v>100.04</v>
      </c>
      <c r="D22" s="304">
        <v>100</v>
      </c>
      <c r="E22" s="304">
        <v>100</v>
      </c>
      <c r="F22" s="304">
        <v>100.04</v>
      </c>
    </row>
    <row r="23" spans="1:6" ht="21" customHeight="1">
      <c r="A23" s="25" t="s">
        <v>76</v>
      </c>
      <c r="B23" s="304">
        <v>140.14</v>
      </c>
      <c r="C23" s="304">
        <v>105.78</v>
      </c>
      <c r="D23" s="304">
        <v>100</v>
      </c>
      <c r="E23" s="304">
        <v>100</v>
      </c>
      <c r="F23" s="304">
        <v>105.97</v>
      </c>
    </row>
    <row r="24" spans="1:6" ht="21" customHeight="1">
      <c r="A24" s="25" t="s">
        <v>66</v>
      </c>
      <c r="B24" s="304"/>
      <c r="C24" s="304"/>
      <c r="D24" s="304"/>
      <c r="E24" s="304"/>
      <c r="F24" s="304"/>
    </row>
    <row r="25" spans="1:6" ht="21" customHeight="1">
      <c r="A25" s="25" t="s">
        <v>327</v>
      </c>
      <c r="B25" s="304">
        <v>147.31</v>
      </c>
      <c r="C25" s="304">
        <v>106.8</v>
      </c>
      <c r="D25" s="304">
        <v>100</v>
      </c>
      <c r="E25" s="304">
        <v>100</v>
      </c>
      <c r="F25" s="304">
        <v>106.8</v>
      </c>
    </row>
    <row r="26" spans="1:6" ht="21" customHeight="1">
      <c r="A26" s="25" t="s">
        <v>77</v>
      </c>
      <c r="B26" s="26">
        <v>107.75</v>
      </c>
      <c r="C26" s="26">
        <v>104.81</v>
      </c>
      <c r="D26" s="26">
        <v>100.88</v>
      </c>
      <c r="E26" s="26">
        <v>100</v>
      </c>
      <c r="F26" s="26">
        <v>104.65</v>
      </c>
    </row>
    <row r="27" spans="1:6" ht="21" customHeight="1">
      <c r="A27" s="25" t="s">
        <v>78</v>
      </c>
      <c r="B27" s="26">
        <v>109.98</v>
      </c>
      <c r="C27" s="26">
        <v>102.38</v>
      </c>
      <c r="D27" s="26">
        <v>101.48</v>
      </c>
      <c r="E27" s="26">
        <v>101.45</v>
      </c>
      <c r="F27" s="26">
        <v>101.6</v>
      </c>
    </row>
    <row r="28" spans="1:6" s="24" customFormat="1" ht="21" customHeight="1">
      <c r="A28" s="22" t="s">
        <v>79</v>
      </c>
      <c r="B28" s="305">
        <v>110.53</v>
      </c>
      <c r="C28" s="305">
        <v>98.86</v>
      </c>
      <c r="D28" s="305">
        <v>103.62</v>
      </c>
      <c r="E28" s="305">
        <v>99.09</v>
      </c>
      <c r="F28" s="305">
        <v>99.88</v>
      </c>
    </row>
    <row r="29" spans="1:6" s="24" customFormat="1" ht="21" customHeight="1">
      <c r="A29" s="22" t="s">
        <v>80</v>
      </c>
      <c r="B29" s="306">
        <v>109.62</v>
      </c>
      <c r="C29" s="306">
        <v>101.85</v>
      </c>
      <c r="D29" s="306">
        <v>99.47</v>
      </c>
      <c r="E29" s="306">
        <v>99.99</v>
      </c>
      <c r="F29" s="306">
        <v>102.16</v>
      </c>
    </row>
  </sheetData>
  <sheetProtection/>
  <mergeCells count="3">
    <mergeCell ref="B3:E3"/>
    <mergeCell ref="A1:F1"/>
    <mergeCell ref="A3:A7"/>
  </mergeCells>
  <printOptions horizontalCentered="1"/>
  <pageMargins left="0.3937007874015748" right="0.11811023622047245" top="0.5118110236220472" bottom="0.511811023622047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F17"/>
    </sheetView>
  </sheetViews>
  <sheetFormatPr defaultColWidth="9.140625" defaultRowHeight="12.75"/>
  <cols>
    <col min="1" max="1" width="30.00390625" style="135" customWidth="1"/>
    <col min="2" max="3" width="11.57421875" style="151" customWidth="1"/>
    <col min="4" max="4" width="11.8515625" style="151" bestFit="1" customWidth="1"/>
    <col min="5" max="5" width="17.00390625" style="151" customWidth="1"/>
    <col min="6" max="6" width="17.140625" style="135" customWidth="1"/>
    <col min="7" max="7" width="3.8515625" style="135" customWidth="1"/>
    <col min="8" max="16384" width="9.140625" style="135" customWidth="1"/>
  </cols>
  <sheetData>
    <row r="1" spans="1:6" ht="45" customHeight="1">
      <c r="A1" s="354" t="s">
        <v>357</v>
      </c>
      <c r="B1" s="373"/>
      <c r="C1" s="373"/>
      <c r="D1" s="373"/>
      <c r="E1" s="373"/>
      <c r="F1" s="373"/>
    </row>
    <row r="2" spans="1:6" ht="21" customHeight="1" thickBot="1">
      <c r="A2" s="136"/>
      <c r="B2" s="137"/>
      <c r="C2" s="137"/>
      <c r="D2" s="137"/>
      <c r="E2" s="307"/>
      <c r="F2" s="138" t="s">
        <v>252</v>
      </c>
    </row>
    <row r="3" spans="1:6" s="140" customFormat="1" ht="19.5" customHeight="1">
      <c r="A3" s="139"/>
      <c r="B3" s="281" t="s">
        <v>3</v>
      </c>
      <c r="C3" s="281" t="s">
        <v>208</v>
      </c>
      <c r="D3" s="281" t="s">
        <v>208</v>
      </c>
      <c r="E3" s="308" t="s">
        <v>282</v>
      </c>
      <c r="F3" s="308" t="s">
        <v>316</v>
      </c>
    </row>
    <row r="4" spans="1:6" s="140" customFormat="1" ht="19.5" customHeight="1">
      <c r="A4" s="139"/>
      <c r="B4" s="283" t="s">
        <v>260</v>
      </c>
      <c r="C4" s="283" t="s">
        <v>265</v>
      </c>
      <c r="D4" s="283" t="s">
        <v>264</v>
      </c>
      <c r="E4" s="284" t="s">
        <v>205</v>
      </c>
      <c r="F4" s="284" t="s">
        <v>205</v>
      </c>
    </row>
    <row r="5" spans="1:6" s="140" customFormat="1" ht="19.5" customHeight="1">
      <c r="A5" s="139"/>
      <c r="B5" s="285" t="s">
        <v>278</v>
      </c>
      <c r="C5" s="285" t="s">
        <v>278</v>
      </c>
      <c r="D5" s="285" t="s">
        <v>278</v>
      </c>
      <c r="E5" s="286" t="s">
        <v>292</v>
      </c>
      <c r="F5" s="286" t="s">
        <v>292</v>
      </c>
    </row>
    <row r="6" spans="1:6" ht="30" customHeight="1">
      <c r="A6" s="142" t="s">
        <v>1</v>
      </c>
      <c r="B6" s="143">
        <f>B7+B12+B17</f>
        <v>539594.9</v>
      </c>
      <c r="C6" s="143">
        <f>C7+C12+C17</f>
        <v>545789.7999999999</v>
      </c>
      <c r="D6" s="143">
        <f>D7+D12+D17</f>
        <v>2359082.6</v>
      </c>
      <c r="E6" s="309">
        <v>120.3</v>
      </c>
      <c r="F6" s="309">
        <v>111.5</v>
      </c>
    </row>
    <row r="7" spans="1:6" ht="21" customHeight="1">
      <c r="A7" s="310" t="s">
        <v>136</v>
      </c>
      <c r="B7" s="311">
        <f>B8+B9+B10+B11</f>
        <v>138246.80000000002</v>
      </c>
      <c r="C7" s="311">
        <f>C8+C9+C10+C11</f>
        <v>146256.2</v>
      </c>
      <c r="D7" s="311">
        <f>D8+D9+D10+D11</f>
        <v>608042.1</v>
      </c>
      <c r="E7" s="312">
        <v>117.2</v>
      </c>
      <c r="F7" s="312">
        <v>108.8</v>
      </c>
    </row>
    <row r="8" spans="1:6" ht="21" customHeight="1">
      <c r="A8" s="313" t="s">
        <v>137</v>
      </c>
      <c r="B8" s="149">
        <v>138045.6</v>
      </c>
      <c r="C8" s="149">
        <v>146050.1</v>
      </c>
      <c r="D8" s="149">
        <v>607172.5</v>
      </c>
      <c r="E8" s="314">
        <v>117.2</v>
      </c>
      <c r="F8" s="314">
        <v>108.7</v>
      </c>
    </row>
    <row r="9" spans="1:6" ht="21" customHeight="1">
      <c r="A9" s="313" t="s">
        <v>138</v>
      </c>
      <c r="B9" s="149">
        <v>0</v>
      </c>
      <c r="C9" s="149">
        <v>0</v>
      </c>
      <c r="D9" s="149">
        <v>0</v>
      </c>
      <c r="E9" s="315">
        <v>0</v>
      </c>
      <c r="F9" s="315">
        <v>0</v>
      </c>
    </row>
    <row r="10" spans="1:7" ht="21" customHeight="1">
      <c r="A10" s="313" t="s">
        <v>139</v>
      </c>
      <c r="B10" s="149">
        <v>201.2</v>
      </c>
      <c r="C10" s="149">
        <v>206.1</v>
      </c>
      <c r="D10" s="149">
        <v>869.6</v>
      </c>
      <c r="E10" s="314">
        <v>106.9</v>
      </c>
      <c r="F10" s="314">
        <v>142.1</v>
      </c>
      <c r="G10" s="151"/>
    </row>
    <row r="11" spans="1:7" ht="21" customHeight="1">
      <c r="A11" s="313" t="s">
        <v>140</v>
      </c>
      <c r="B11" s="149">
        <v>0</v>
      </c>
      <c r="C11" s="149">
        <v>0</v>
      </c>
      <c r="D11" s="149">
        <v>0</v>
      </c>
      <c r="E11" s="315">
        <v>0</v>
      </c>
      <c r="F11" s="315">
        <v>0</v>
      </c>
      <c r="G11" s="151"/>
    </row>
    <row r="12" spans="1:6" s="147" customFormat="1" ht="21" customHeight="1">
      <c r="A12" s="316" t="s">
        <v>141</v>
      </c>
      <c r="B12" s="145">
        <f>B13+B14+B15+B16</f>
        <v>329408.5</v>
      </c>
      <c r="C12" s="145">
        <f>C13+C14+C15+C16</f>
        <v>334769.89999999997</v>
      </c>
      <c r="D12" s="145">
        <f>D13+D14+D15+D16</f>
        <v>1393432.1</v>
      </c>
      <c r="E12" s="312">
        <v>126.6</v>
      </c>
      <c r="F12" s="312">
        <v>113.4</v>
      </c>
    </row>
    <row r="13" spans="1:6" ht="21" customHeight="1">
      <c r="A13" s="313" t="s">
        <v>137</v>
      </c>
      <c r="B13" s="160">
        <v>329167.1</v>
      </c>
      <c r="C13" s="160">
        <v>334515.6</v>
      </c>
      <c r="D13" s="149">
        <v>1392646.1</v>
      </c>
      <c r="E13" s="314">
        <v>126.8</v>
      </c>
      <c r="F13" s="314">
        <v>113.5</v>
      </c>
    </row>
    <row r="14" spans="1:6" ht="21" customHeight="1">
      <c r="A14" s="313" t="s">
        <v>138</v>
      </c>
      <c r="B14" s="160">
        <v>0</v>
      </c>
      <c r="C14" s="160">
        <v>0</v>
      </c>
      <c r="D14" s="160">
        <v>0</v>
      </c>
      <c r="E14" s="315">
        <v>0</v>
      </c>
      <c r="F14" s="315">
        <v>0</v>
      </c>
    </row>
    <row r="15" spans="1:7" ht="21" customHeight="1">
      <c r="A15" s="313" t="s">
        <v>139</v>
      </c>
      <c r="B15" s="160">
        <v>241.4</v>
      </c>
      <c r="C15" s="160">
        <v>254.3</v>
      </c>
      <c r="D15" s="149">
        <v>786</v>
      </c>
      <c r="E15" s="314">
        <v>47.8</v>
      </c>
      <c r="F15" s="314">
        <v>49.6</v>
      </c>
      <c r="G15" s="151"/>
    </row>
    <row r="16" spans="1:7" ht="21" customHeight="1">
      <c r="A16" s="313" t="s">
        <v>140</v>
      </c>
      <c r="B16" s="160">
        <v>0</v>
      </c>
      <c r="C16" s="160">
        <v>0</v>
      </c>
      <c r="D16" s="160">
        <v>0</v>
      </c>
      <c r="E16" s="315">
        <v>0</v>
      </c>
      <c r="F16" s="315">
        <v>0</v>
      </c>
      <c r="G16" s="151"/>
    </row>
    <row r="17" spans="1:6" s="147" customFormat="1" ht="21" customHeight="1">
      <c r="A17" s="316" t="s">
        <v>142</v>
      </c>
      <c r="B17" s="145">
        <v>71939.6</v>
      </c>
      <c r="C17" s="145">
        <v>64763.7</v>
      </c>
      <c r="D17" s="311">
        <v>357608.4</v>
      </c>
      <c r="E17" s="312">
        <v>100.2</v>
      </c>
      <c r="F17" s="312">
        <v>109.1</v>
      </c>
    </row>
    <row r="18" spans="1:7" ht="21" customHeight="1">
      <c r="A18" s="153"/>
      <c r="B18" s="149"/>
      <c r="C18" s="149"/>
      <c r="D18" s="149"/>
      <c r="E18" s="149"/>
      <c r="F18" s="150"/>
      <c r="G18" s="151"/>
    </row>
    <row r="19" spans="1:7" ht="21" customHeight="1">
      <c r="A19" s="153"/>
      <c r="G19" s="154"/>
    </row>
    <row r="20" spans="1:5" ht="21" customHeight="1">
      <c r="A20" s="153"/>
      <c r="D20" s="155"/>
      <c r="E20" s="155"/>
    </row>
    <row r="21" ht="21" customHeight="1">
      <c r="A21" s="153"/>
    </row>
    <row r="22" spans="1:6" ht="21" customHeight="1">
      <c r="A22" s="153"/>
      <c r="B22" s="156"/>
      <c r="C22" s="156"/>
      <c r="D22" s="156"/>
      <c r="E22" s="156"/>
      <c r="F22" s="157"/>
    </row>
    <row r="23" spans="1:6" ht="18.75" customHeight="1">
      <c r="A23" s="157"/>
      <c r="B23" s="156"/>
      <c r="C23" s="156"/>
      <c r="D23" s="156"/>
      <c r="E23" s="156"/>
      <c r="F23" s="157"/>
    </row>
    <row r="24" s="158" customFormat="1" ht="21" customHeight="1"/>
  </sheetData>
  <sheetProtection/>
  <mergeCells count="1">
    <mergeCell ref="A1:F1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36"/>
    </sheetView>
  </sheetViews>
  <sheetFormatPr defaultColWidth="9.140625" defaultRowHeight="12.75"/>
  <cols>
    <col min="1" max="1" width="32.7109375" style="135" customWidth="1"/>
    <col min="2" max="3" width="11.57421875" style="151" customWidth="1"/>
    <col min="4" max="4" width="13.8515625" style="151" customWidth="1"/>
    <col min="5" max="5" width="14.00390625" style="151" customWidth="1"/>
    <col min="6" max="6" width="13.421875" style="151" customWidth="1"/>
    <col min="7" max="7" width="5.8515625" style="135" customWidth="1"/>
    <col min="8" max="16384" width="9.140625" style="135" customWidth="1"/>
  </cols>
  <sheetData>
    <row r="1" spans="1:6" ht="31.5" customHeight="1">
      <c r="A1" s="373" t="s">
        <v>358</v>
      </c>
      <c r="B1" s="373"/>
      <c r="C1" s="373"/>
      <c r="D1" s="373"/>
      <c r="E1" s="373"/>
      <c r="F1" s="373"/>
    </row>
    <row r="2" spans="1:6" ht="21" customHeight="1" thickBot="1">
      <c r="A2" s="136"/>
      <c r="B2" s="137"/>
      <c r="C2" s="137"/>
      <c r="D2" s="137"/>
      <c r="E2" s="137"/>
      <c r="F2" s="137"/>
    </row>
    <row r="3" spans="1:6" s="140" customFormat="1" ht="19.5" customHeight="1">
      <c r="A3" s="139"/>
      <c r="B3" s="317" t="s">
        <v>208</v>
      </c>
      <c r="C3" s="281" t="s">
        <v>208</v>
      </c>
      <c r="D3" s="317" t="s">
        <v>341</v>
      </c>
      <c r="E3" s="317" t="s">
        <v>341</v>
      </c>
      <c r="F3" s="317" t="s">
        <v>266</v>
      </c>
    </row>
    <row r="4" spans="1:6" s="140" customFormat="1" ht="19.5" customHeight="1">
      <c r="A4" s="139"/>
      <c r="B4" s="318" t="s">
        <v>265</v>
      </c>
      <c r="C4" s="318" t="s">
        <v>264</v>
      </c>
      <c r="D4" s="318" t="s">
        <v>289</v>
      </c>
      <c r="E4" s="318" t="s">
        <v>289</v>
      </c>
      <c r="F4" s="318" t="s">
        <v>289</v>
      </c>
    </row>
    <row r="5" spans="1:6" s="140" customFormat="1" ht="19.5" customHeight="1">
      <c r="A5" s="139"/>
      <c r="B5" s="319" t="s">
        <v>211</v>
      </c>
      <c r="C5" s="319" t="s">
        <v>211</v>
      </c>
      <c r="D5" s="319" t="s">
        <v>342</v>
      </c>
      <c r="E5" s="319" t="s">
        <v>329</v>
      </c>
      <c r="F5" s="319" t="s">
        <v>329</v>
      </c>
    </row>
    <row r="6" spans="1:6" s="140" customFormat="1" ht="19.5" customHeight="1">
      <c r="A6" s="139"/>
      <c r="B6" s="320">
        <v>2019</v>
      </c>
      <c r="C6" s="320">
        <v>2019</v>
      </c>
      <c r="D6" s="320" t="s">
        <v>330</v>
      </c>
      <c r="E6" s="320" t="s">
        <v>331</v>
      </c>
      <c r="F6" s="320" t="s">
        <v>331</v>
      </c>
    </row>
    <row r="7" spans="1:6" ht="14.25" customHeight="1">
      <c r="A7" s="142"/>
      <c r="B7" s="143"/>
      <c r="C7" s="143"/>
      <c r="D7" s="143"/>
      <c r="E7" s="143"/>
      <c r="F7" s="143"/>
    </row>
    <row r="8" spans="1:6" ht="19.5" customHeight="1">
      <c r="A8" s="321" t="s">
        <v>332</v>
      </c>
      <c r="B8" s="321"/>
      <c r="C8" s="159"/>
      <c r="D8" s="159"/>
      <c r="E8" s="159"/>
      <c r="F8" s="149"/>
    </row>
    <row r="9" spans="1:6" ht="19.5" customHeight="1">
      <c r="A9" s="322" t="s">
        <v>333</v>
      </c>
      <c r="B9" s="146">
        <f>+B11+B12+B13+B14</f>
        <v>3680.4</v>
      </c>
      <c r="C9" s="146">
        <f>+C11+C12+C13+C14</f>
        <v>15590.4</v>
      </c>
      <c r="D9" s="323">
        <v>106.8</v>
      </c>
      <c r="E9" s="323">
        <v>112.7</v>
      </c>
      <c r="F9" s="324">
        <v>108</v>
      </c>
    </row>
    <row r="10" spans="1:6" ht="19.5" customHeight="1">
      <c r="A10" s="325" t="s">
        <v>334</v>
      </c>
      <c r="B10" s="159"/>
      <c r="C10" s="159"/>
      <c r="D10" s="326"/>
      <c r="E10" s="326"/>
      <c r="F10" s="327"/>
    </row>
    <row r="11" spans="1:6" ht="19.5" customHeight="1">
      <c r="A11" s="328" t="s">
        <v>137</v>
      </c>
      <c r="B11" s="159">
        <v>3661.1</v>
      </c>
      <c r="C11" s="159">
        <v>15507.5</v>
      </c>
      <c r="D11" s="329">
        <v>106.9</v>
      </c>
      <c r="E11" s="329">
        <v>112.7</v>
      </c>
      <c r="F11" s="330">
        <v>107.8</v>
      </c>
    </row>
    <row r="12" spans="1:6" ht="19.5" customHeight="1">
      <c r="A12" s="328" t="s">
        <v>138</v>
      </c>
      <c r="B12" s="159">
        <v>0</v>
      </c>
      <c r="C12" s="159">
        <v>0</v>
      </c>
      <c r="D12" s="331">
        <v>0</v>
      </c>
      <c r="E12" s="331">
        <v>0</v>
      </c>
      <c r="F12" s="331">
        <v>0</v>
      </c>
    </row>
    <row r="13" spans="1:6" ht="19.5" customHeight="1">
      <c r="A13" s="328" t="s">
        <v>139</v>
      </c>
      <c r="B13" s="159">
        <v>19.3</v>
      </c>
      <c r="C13" s="159">
        <v>82.9</v>
      </c>
      <c r="D13" s="329">
        <v>102.1</v>
      </c>
      <c r="E13" s="329">
        <v>105.8</v>
      </c>
      <c r="F13" s="330">
        <v>143.5</v>
      </c>
    </row>
    <row r="14" spans="1:6" ht="19.5" customHeight="1">
      <c r="A14" s="328" t="s">
        <v>335</v>
      </c>
      <c r="B14" s="159">
        <v>0</v>
      </c>
      <c r="C14" s="159">
        <v>0</v>
      </c>
      <c r="D14" s="331">
        <v>0</v>
      </c>
      <c r="E14" s="331">
        <v>0</v>
      </c>
      <c r="F14" s="331">
        <v>0</v>
      </c>
    </row>
    <row r="15" spans="1:6" ht="19.5" customHeight="1">
      <c r="A15" s="322" t="s">
        <v>336</v>
      </c>
      <c r="B15" s="146">
        <f>+B17+B18+B19+B20</f>
        <v>362.9</v>
      </c>
      <c r="C15" s="146">
        <f>+C17+C18+C19+C20</f>
        <v>1509</v>
      </c>
      <c r="D15" s="323">
        <v>105.5</v>
      </c>
      <c r="E15" s="323">
        <v>117.5</v>
      </c>
      <c r="F15" s="324">
        <v>107.6</v>
      </c>
    </row>
    <row r="16" spans="1:6" ht="19.5" customHeight="1">
      <c r="A16" s="325" t="s">
        <v>334</v>
      </c>
      <c r="B16" s="159"/>
      <c r="C16" s="159"/>
      <c r="D16" s="326"/>
      <c r="E16" s="326"/>
      <c r="F16" s="327"/>
    </row>
    <row r="17" spans="1:6" ht="19.5" customHeight="1">
      <c r="A17" s="328" t="s">
        <v>137</v>
      </c>
      <c r="B17" s="159">
        <v>362.7</v>
      </c>
      <c r="C17" s="159">
        <v>1508.3</v>
      </c>
      <c r="D17" s="329">
        <v>105.5</v>
      </c>
      <c r="E17" s="329">
        <v>117.5</v>
      </c>
      <c r="F17" s="330">
        <v>107.5</v>
      </c>
    </row>
    <row r="18" spans="1:6" ht="19.5" customHeight="1">
      <c r="A18" s="328" t="s">
        <v>138</v>
      </c>
      <c r="B18" s="156">
        <v>0</v>
      </c>
      <c r="C18" s="156">
        <v>0</v>
      </c>
      <c r="D18" s="331">
        <v>0</v>
      </c>
      <c r="E18" s="331">
        <v>0</v>
      </c>
      <c r="F18" s="331">
        <v>0</v>
      </c>
    </row>
    <row r="19" spans="1:6" s="158" customFormat="1" ht="19.5" customHeight="1">
      <c r="A19" s="328" t="s">
        <v>139</v>
      </c>
      <c r="B19" s="159">
        <v>0.2</v>
      </c>
      <c r="C19" s="159">
        <v>0.7</v>
      </c>
      <c r="D19" s="329">
        <v>102.2</v>
      </c>
      <c r="E19" s="329">
        <v>106.3</v>
      </c>
      <c r="F19" s="330">
        <v>148.4</v>
      </c>
    </row>
    <row r="20" spans="1:6" ht="19.5" customHeight="1">
      <c r="A20" s="328" t="s">
        <v>335</v>
      </c>
      <c r="B20" s="151">
        <v>0</v>
      </c>
      <c r="C20" s="151">
        <v>0</v>
      </c>
      <c r="D20" s="331">
        <v>0</v>
      </c>
      <c r="E20" s="331">
        <v>0</v>
      </c>
      <c r="F20" s="331">
        <v>0</v>
      </c>
    </row>
    <row r="21" spans="4:6" ht="19.5" customHeight="1">
      <c r="D21" s="327"/>
      <c r="E21" s="327"/>
      <c r="F21" s="327"/>
    </row>
    <row r="22" spans="1:6" ht="19.5" customHeight="1">
      <c r="A22" s="321" t="s">
        <v>337</v>
      </c>
      <c r="B22" s="321"/>
      <c r="D22" s="327"/>
      <c r="E22" s="327"/>
      <c r="F22" s="327"/>
    </row>
    <row r="23" spans="1:6" ht="19.5" customHeight="1">
      <c r="A23" s="322" t="s">
        <v>338</v>
      </c>
      <c r="B23" s="146">
        <f>+B25+B26+B27+B28</f>
        <v>1898.5</v>
      </c>
      <c r="C23" s="146">
        <f>+C25+C26+C27+C28</f>
        <v>7899.900000000001</v>
      </c>
      <c r="D23" s="323">
        <v>101.7</v>
      </c>
      <c r="E23" s="323">
        <v>125.8</v>
      </c>
      <c r="F23" s="324">
        <v>115.9</v>
      </c>
    </row>
    <row r="24" spans="1:6" ht="19.5" customHeight="1">
      <c r="A24" s="325" t="s">
        <v>334</v>
      </c>
      <c r="D24" s="327"/>
      <c r="E24" s="327"/>
      <c r="F24" s="327"/>
    </row>
    <row r="25" spans="1:6" ht="19.5" customHeight="1">
      <c r="A25" s="328" t="s">
        <v>137</v>
      </c>
      <c r="B25" s="151">
        <v>1897.1</v>
      </c>
      <c r="C25" s="151">
        <v>7895.3</v>
      </c>
      <c r="D25" s="329">
        <v>101.7</v>
      </c>
      <c r="E25" s="329">
        <v>126</v>
      </c>
      <c r="F25" s="330">
        <v>115.9</v>
      </c>
    </row>
    <row r="26" spans="1:6" ht="19.5" customHeight="1">
      <c r="A26" s="328" t="s">
        <v>138</v>
      </c>
      <c r="B26" s="151">
        <v>0</v>
      </c>
      <c r="C26" s="151">
        <v>0</v>
      </c>
      <c r="D26" s="331">
        <v>0</v>
      </c>
      <c r="E26" s="331">
        <v>0</v>
      </c>
      <c r="F26" s="331">
        <v>0</v>
      </c>
    </row>
    <row r="27" spans="1:6" ht="19.5" customHeight="1">
      <c r="A27" s="328" t="s">
        <v>139</v>
      </c>
      <c r="B27" s="151">
        <v>1.4</v>
      </c>
      <c r="C27" s="151">
        <v>4.6</v>
      </c>
      <c r="D27" s="329">
        <v>105.2</v>
      </c>
      <c r="E27" s="329">
        <v>48.9</v>
      </c>
      <c r="F27" s="330">
        <v>51.7</v>
      </c>
    </row>
    <row r="28" spans="1:6" ht="19.5" customHeight="1">
      <c r="A28" s="328" t="s">
        <v>335</v>
      </c>
      <c r="B28" s="151">
        <v>0</v>
      </c>
      <c r="C28" s="151">
        <v>0</v>
      </c>
      <c r="D28" s="331">
        <v>0</v>
      </c>
      <c r="E28" s="331">
        <v>0</v>
      </c>
      <c r="F28" s="331">
        <v>0</v>
      </c>
    </row>
    <row r="29" spans="1:6" ht="19.5" customHeight="1">
      <c r="A29" s="322" t="s">
        <v>339</v>
      </c>
      <c r="B29" s="146">
        <f>+B31+B32+B33+B34</f>
        <v>292.20000000000005</v>
      </c>
      <c r="C29" s="146">
        <f>+C31+C32+C33+C34</f>
        <v>1215.3</v>
      </c>
      <c r="D29" s="323">
        <v>101.7</v>
      </c>
      <c r="E29" s="323">
        <v>125.6</v>
      </c>
      <c r="F29" s="324">
        <v>115</v>
      </c>
    </row>
    <row r="30" spans="1:6" ht="19.5" customHeight="1">
      <c r="A30" s="325" t="s">
        <v>334</v>
      </c>
      <c r="D30" s="327"/>
      <c r="E30" s="327"/>
      <c r="F30" s="327"/>
    </row>
    <row r="31" spans="1:6" ht="19.5" customHeight="1">
      <c r="A31" s="328" t="s">
        <v>137</v>
      </c>
      <c r="B31" s="151">
        <v>291.1</v>
      </c>
      <c r="C31" s="151">
        <v>1212</v>
      </c>
      <c r="D31" s="329">
        <v>101.6</v>
      </c>
      <c r="E31" s="329">
        <v>126.4</v>
      </c>
      <c r="F31" s="330">
        <v>115.4</v>
      </c>
    </row>
    <row r="32" spans="1:6" ht="19.5" customHeight="1">
      <c r="A32" s="328" t="s">
        <v>138</v>
      </c>
      <c r="B32" s="151">
        <v>0</v>
      </c>
      <c r="C32" s="151">
        <v>0</v>
      </c>
      <c r="D32" s="331">
        <v>0</v>
      </c>
      <c r="E32" s="331">
        <v>0</v>
      </c>
      <c r="F32" s="331">
        <v>0</v>
      </c>
    </row>
    <row r="33" spans="1:6" ht="19.5" customHeight="1">
      <c r="A33" s="328" t="s">
        <v>139</v>
      </c>
      <c r="B33" s="151">
        <v>1.1</v>
      </c>
      <c r="C33" s="151">
        <v>3.3</v>
      </c>
      <c r="D33" s="329">
        <v>106.9</v>
      </c>
      <c r="E33" s="329">
        <v>44.6</v>
      </c>
      <c r="F33" s="330">
        <v>46.7</v>
      </c>
    </row>
    <row r="34" spans="1:6" ht="19.5" customHeight="1">
      <c r="A34" s="328" t="s">
        <v>335</v>
      </c>
      <c r="B34" s="151">
        <v>0</v>
      </c>
      <c r="C34" s="151">
        <v>0</v>
      </c>
      <c r="D34" s="331">
        <v>0</v>
      </c>
      <c r="E34" s="331">
        <v>0</v>
      </c>
      <c r="F34" s="331">
        <v>0</v>
      </c>
    </row>
    <row r="35" spans="4:6" ht="19.5" customHeight="1">
      <c r="D35" s="327"/>
      <c r="E35" s="327"/>
      <c r="F35" s="327"/>
    </row>
    <row r="36" spans="1:6" ht="30" customHeight="1">
      <c r="A36" s="332" t="s">
        <v>340</v>
      </c>
      <c r="B36" s="145">
        <v>940</v>
      </c>
      <c r="C36" s="145">
        <v>3331.7</v>
      </c>
      <c r="D36" s="323">
        <v>101.6</v>
      </c>
      <c r="E36" s="323">
        <v>135.6</v>
      </c>
      <c r="F36" s="324">
        <v>122.4</v>
      </c>
    </row>
    <row r="37" ht="19.5" customHeight="1"/>
    <row r="38" ht="19.5" customHeight="1"/>
  </sheetData>
  <sheetProtection/>
  <mergeCells count="1">
    <mergeCell ref="A1:F1"/>
  </mergeCells>
  <printOptions horizontalCentered="1"/>
  <pageMargins left="0.03937007874015748" right="0" top="0.5118110236220472" bottom="0.5118110236220472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G32"/>
    </sheetView>
  </sheetViews>
  <sheetFormatPr defaultColWidth="9.140625" defaultRowHeight="12.75"/>
  <cols>
    <col min="1" max="1" width="33.28125" style="135" customWidth="1"/>
    <col min="2" max="2" width="9.57421875" style="185" customWidth="1"/>
    <col min="3" max="5" width="11.00390625" style="135" bestFit="1" customWidth="1"/>
    <col min="6" max="6" width="9.7109375" style="135" customWidth="1"/>
    <col min="7" max="7" width="9.57421875" style="135" customWidth="1"/>
    <col min="8" max="8" width="7.8515625" style="135" customWidth="1"/>
    <col min="9" max="16384" width="9.140625" style="135" customWidth="1"/>
  </cols>
  <sheetData>
    <row r="1" spans="1:7" s="163" customFormat="1" ht="34.5" customHeight="1">
      <c r="A1" s="354" t="s">
        <v>359</v>
      </c>
      <c r="B1" s="354"/>
      <c r="C1" s="354"/>
      <c r="D1" s="354"/>
      <c r="E1" s="354"/>
      <c r="F1" s="354"/>
      <c r="G1" s="354"/>
    </row>
    <row r="2" spans="1:3" s="163" customFormat="1" ht="21" customHeight="1" thickBot="1">
      <c r="A2" s="164"/>
      <c r="B2" s="165"/>
      <c r="C2" s="162"/>
    </row>
    <row r="3" spans="1:7" s="166" customFormat="1" ht="49.5" customHeight="1">
      <c r="A3" s="355"/>
      <c r="B3" s="356" t="s">
        <v>62</v>
      </c>
      <c r="C3" s="356" t="s">
        <v>282</v>
      </c>
      <c r="D3" s="356" t="s">
        <v>343</v>
      </c>
      <c r="E3" s="375" t="s">
        <v>344</v>
      </c>
      <c r="F3" s="375"/>
      <c r="G3" s="356" t="s">
        <v>345</v>
      </c>
    </row>
    <row r="4" spans="1:7" s="166" customFormat="1" ht="56.25" customHeight="1">
      <c r="A4" s="355"/>
      <c r="B4" s="374"/>
      <c r="C4" s="374"/>
      <c r="D4" s="374"/>
      <c r="E4" s="141" t="s">
        <v>93</v>
      </c>
      <c r="F4" s="141" t="s">
        <v>94</v>
      </c>
      <c r="G4" s="374"/>
    </row>
    <row r="5" spans="1:7" s="166" customFormat="1" ht="30" customHeight="1">
      <c r="A5" s="167" t="s">
        <v>120</v>
      </c>
      <c r="B5" s="168"/>
      <c r="C5" s="169"/>
      <c r="D5" s="169"/>
      <c r="E5" s="169"/>
      <c r="F5" s="169"/>
      <c r="G5" s="169"/>
    </row>
    <row r="6" spans="1:8" s="166" customFormat="1" ht="21" customHeight="1">
      <c r="A6" s="170" t="s">
        <v>121</v>
      </c>
      <c r="B6" s="171" t="s">
        <v>63</v>
      </c>
      <c r="C6" s="172">
        <f>C7+C8+C9</f>
        <v>16</v>
      </c>
      <c r="D6" s="172">
        <f>D7+D8+D9</f>
        <v>57</v>
      </c>
      <c r="E6" s="125">
        <v>160</v>
      </c>
      <c r="F6" s="124">
        <v>88.9</v>
      </c>
      <c r="G6" s="124">
        <v>70.4</v>
      </c>
      <c r="H6" s="173"/>
    </row>
    <row r="7" spans="1:8" ht="21" customHeight="1">
      <c r="A7" s="148" t="s">
        <v>137</v>
      </c>
      <c r="B7" s="174" t="s">
        <v>82</v>
      </c>
      <c r="C7" s="175">
        <v>16</v>
      </c>
      <c r="D7" s="175">
        <v>55</v>
      </c>
      <c r="E7" s="125">
        <v>160</v>
      </c>
      <c r="F7" s="124">
        <v>88.9</v>
      </c>
      <c r="G7" s="124">
        <v>68.8</v>
      </c>
      <c r="H7" s="173"/>
    </row>
    <row r="8" spans="1:8" ht="21" customHeight="1">
      <c r="A8" s="148" t="s">
        <v>138</v>
      </c>
      <c r="B8" s="174" t="s">
        <v>82</v>
      </c>
      <c r="C8" s="175">
        <v>0</v>
      </c>
      <c r="D8" s="175">
        <v>2</v>
      </c>
      <c r="E8" s="176" t="s">
        <v>97</v>
      </c>
      <c r="F8" s="176" t="s">
        <v>97</v>
      </c>
      <c r="G8" s="124">
        <v>200</v>
      </c>
      <c r="H8" s="173"/>
    </row>
    <row r="9" spans="1:8" ht="21" customHeight="1">
      <c r="A9" s="148" t="s">
        <v>139</v>
      </c>
      <c r="B9" s="174" t="s">
        <v>82</v>
      </c>
      <c r="C9" s="151">
        <v>0</v>
      </c>
      <c r="D9" s="149">
        <v>0</v>
      </c>
      <c r="E9" s="176" t="s">
        <v>97</v>
      </c>
      <c r="F9" s="176" t="s">
        <v>97</v>
      </c>
      <c r="G9" s="176" t="s">
        <v>97</v>
      </c>
      <c r="H9" s="173"/>
    </row>
    <row r="10" spans="1:8" s="166" customFormat="1" ht="21" customHeight="1">
      <c r="A10" s="170" t="s">
        <v>122</v>
      </c>
      <c r="B10" s="171" t="s">
        <v>64</v>
      </c>
      <c r="C10" s="177">
        <f>C11+C12+C13</f>
        <v>12</v>
      </c>
      <c r="D10" s="177">
        <f>D11+D12+D13</f>
        <v>39</v>
      </c>
      <c r="E10" s="125">
        <v>240</v>
      </c>
      <c r="F10" s="124">
        <v>120</v>
      </c>
      <c r="G10" s="124">
        <v>78</v>
      </c>
      <c r="H10" s="173"/>
    </row>
    <row r="11" spans="1:8" ht="21" customHeight="1">
      <c r="A11" s="148" t="s">
        <v>137</v>
      </c>
      <c r="B11" s="174" t="s">
        <v>82</v>
      </c>
      <c r="C11" s="175">
        <v>12</v>
      </c>
      <c r="D11" s="175">
        <v>37</v>
      </c>
      <c r="E11" s="125">
        <v>240</v>
      </c>
      <c r="F11" s="124">
        <v>120</v>
      </c>
      <c r="G11" s="124">
        <v>75.5</v>
      </c>
      <c r="H11" s="173"/>
    </row>
    <row r="12" spans="1:8" ht="21" customHeight="1">
      <c r="A12" s="148" t="s">
        <v>138</v>
      </c>
      <c r="B12" s="174" t="s">
        <v>82</v>
      </c>
      <c r="C12" s="175">
        <v>0</v>
      </c>
      <c r="D12" s="175">
        <v>2</v>
      </c>
      <c r="E12" s="176" t="s">
        <v>97</v>
      </c>
      <c r="F12" s="176" t="s">
        <v>97</v>
      </c>
      <c r="G12" s="124">
        <v>200</v>
      </c>
      <c r="H12" s="173"/>
    </row>
    <row r="13" spans="1:8" ht="21" customHeight="1">
      <c r="A13" s="148" t="s">
        <v>139</v>
      </c>
      <c r="B13" s="174" t="s">
        <v>82</v>
      </c>
      <c r="C13" s="151">
        <v>0</v>
      </c>
      <c r="D13" s="149">
        <v>0</v>
      </c>
      <c r="E13" s="176" t="s">
        <v>97</v>
      </c>
      <c r="F13" s="176" t="s">
        <v>97</v>
      </c>
      <c r="G13" s="176" t="s">
        <v>97</v>
      </c>
      <c r="H13" s="173"/>
    </row>
    <row r="14" spans="1:8" s="166" customFormat="1" ht="21" customHeight="1">
      <c r="A14" s="170" t="s">
        <v>123</v>
      </c>
      <c r="B14" s="171" t="s">
        <v>64</v>
      </c>
      <c r="C14" s="177">
        <f>C15+C16+C17</f>
        <v>16</v>
      </c>
      <c r="D14" s="177">
        <f>D15+D16+D17</f>
        <v>47</v>
      </c>
      <c r="E14" s="125">
        <v>266.7</v>
      </c>
      <c r="F14" s="124">
        <v>145.5</v>
      </c>
      <c r="G14" s="124">
        <v>94</v>
      </c>
      <c r="H14" s="173"/>
    </row>
    <row r="15" spans="1:8" ht="21" customHeight="1">
      <c r="A15" s="148" t="s">
        <v>137</v>
      </c>
      <c r="B15" s="174" t="s">
        <v>82</v>
      </c>
      <c r="C15" s="175">
        <v>16</v>
      </c>
      <c r="D15" s="175">
        <v>47</v>
      </c>
      <c r="E15" s="125">
        <v>266.7</v>
      </c>
      <c r="F15" s="124">
        <v>145.5</v>
      </c>
      <c r="G15" s="124">
        <v>94</v>
      </c>
      <c r="H15" s="173"/>
    </row>
    <row r="16" spans="1:8" ht="21" customHeight="1">
      <c r="A16" s="148" t="s">
        <v>138</v>
      </c>
      <c r="B16" s="174" t="s">
        <v>82</v>
      </c>
      <c r="C16" s="149">
        <v>0</v>
      </c>
      <c r="D16" s="149">
        <v>0</v>
      </c>
      <c r="E16" s="176" t="s">
        <v>97</v>
      </c>
      <c r="F16" s="176" t="s">
        <v>97</v>
      </c>
      <c r="G16" s="176" t="s">
        <v>97</v>
      </c>
      <c r="H16" s="173"/>
    </row>
    <row r="17" spans="1:8" ht="21" customHeight="1">
      <c r="A17" s="148" t="s">
        <v>139</v>
      </c>
      <c r="B17" s="174" t="s">
        <v>82</v>
      </c>
      <c r="C17" s="151">
        <v>0</v>
      </c>
      <c r="D17" s="149">
        <v>0</v>
      </c>
      <c r="E17" s="176" t="s">
        <v>97</v>
      </c>
      <c r="F17" s="176" t="s">
        <v>97</v>
      </c>
      <c r="G17" s="176" t="s">
        <v>97</v>
      </c>
      <c r="H17" s="173"/>
    </row>
    <row r="18" spans="1:7" s="181" customFormat="1" ht="23.25" customHeight="1">
      <c r="A18" s="167" t="s">
        <v>124</v>
      </c>
      <c r="B18" s="168"/>
      <c r="C18" s="178"/>
      <c r="D18" s="177"/>
      <c r="E18" s="179"/>
      <c r="F18" s="180"/>
      <c r="G18" s="180"/>
    </row>
    <row r="19" spans="1:7" s="181" customFormat="1" ht="23.25" customHeight="1">
      <c r="A19" s="170" t="s">
        <v>143</v>
      </c>
      <c r="B19" s="171" t="s">
        <v>63</v>
      </c>
      <c r="C19" s="182">
        <f>C20+C21</f>
        <v>9</v>
      </c>
      <c r="D19" s="182">
        <f>D20+D21</f>
        <v>18</v>
      </c>
      <c r="E19" s="161">
        <v>450</v>
      </c>
      <c r="F19" s="125">
        <v>150</v>
      </c>
      <c r="G19" s="124">
        <v>56.3</v>
      </c>
    </row>
    <row r="20" spans="1:8" ht="21" customHeight="1">
      <c r="A20" s="183" t="s">
        <v>144</v>
      </c>
      <c r="B20" s="171" t="s">
        <v>82</v>
      </c>
      <c r="C20" s="175">
        <v>9</v>
      </c>
      <c r="D20" s="177">
        <v>18</v>
      </c>
      <c r="E20" s="125">
        <v>450</v>
      </c>
      <c r="F20" s="125">
        <v>150</v>
      </c>
      <c r="G20" s="124">
        <v>56.3</v>
      </c>
      <c r="H20" s="184"/>
    </row>
    <row r="21" spans="1:8" s="163" customFormat="1" ht="21" customHeight="1">
      <c r="A21" s="183" t="s">
        <v>145</v>
      </c>
      <c r="B21" s="171" t="s">
        <v>82</v>
      </c>
      <c r="C21" s="175">
        <v>0</v>
      </c>
      <c r="D21" s="175">
        <v>0</v>
      </c>
      <c r="E21" s="175" t="s">
        <v>262</v>
      </c>
      <c r="F21" s="175">
        <v>0</v>
      </c>
      <c r="G21" s="126">
        <v>0</v>
      </c>
      <c r="H21" s="184"/>
    </row>
    <row r="22" spans="1:8" s="144" customFormat="1" ht="21" customHeight="1">
      <c r="A22" s="170" t="s">
        <v>125</v>
      </c>
      <c r="B22" s="171" t="s">
        <v>64</v>
      </c>
      <c r="C22" s="175">
        <v>0</v>
      </c>
      <c r="D22" s="177">
        <v>0</v>
      </c>
      <c r="E22" s="175">
        <v>0</v>
      </c>
      <c r="F22" s="175">
        <v>0</v>
      </c>
      <c r="G22" s="126">
        <v>0</v>
      </c>
      <c r="H22" s="184"/>
    </row>
    <row r="23" spans="1:8" ht="19.5" customHeight="1">
      <c r="A23" s="170" t="s">
        <v>126</v>
      </c>
      <c r="B23" s="185" t="s">
        <v>82</v>
      </c>
      <c r="C23" s="175">
        <v>0</v>
      </c>
      <c r="D23" s="175">
        <v>1</v>
      </c>
      <c r="E23" s="175">
        <v>0</v>
      </c>
      <c r="F23" s="175">
        <v>0</v>
      </c>
      <c r="G23" s="126">
        <v>0</v>
      </c>
      <c r="H23" s="184"/>
    </row>
    <row r="24" spans="1:8" s="158" customFormat="1" ht="21" customHeight="1">
      <c r="A24" s="170" t="s">
        <v>127</v>
      </c>
      <c r="B24" s="158" t="s">
        <v>128</v>
      </c>
      <c r="C24" s="125">
        <v>18007.5</v>
      </c>
      <c r="D24" s="125">
        <v>19502.5</v>
      </c>
      <c r="E24" s="125">
        <v>30012.5</v>
      </c>
      <c r="F24" s="125">
        <v>84.9</v>
      </c>
      <c r="G24" s="124">
        <v>77.8</v>
      </c>
      <c r="H24" s="184"/>
    </row>
    <row r="25" spans="1:8" s="181" customFormat="1" ht="23.25" customHeight="1">
      <c r="A25" s="167" t="s">
        <v>129</v>
      </c>
      <c r="B25" s="168"/>
      <c r="C25" s="178"/>
      <c r="D25" s="179"/>
      <c r="E25" s="125"/>
      <c r="F25" s="125"/>
      <c r="G25" s="124"/>
      <c r="H25" s="184"/>
    </row>
    <row r="26" spans="1:8" ht="21" customHeight="1">
      <c r="A26" s="170" t="s">
        <v>130</v>
      </c>
      <c r="B26" s="171" t="s">
        <v>63</v>
      </c>
      <c r="C26" s="177">
        <v>19</v>
      </c>
      <c r="D26" s="177">
        <v>57</v>
      </c>
      <c r="E26" s="125">
        <v>82.6</v>
      </c>
      <c r="F26" s="125">
        <v>65.5</v>
      </c>
      <c r="G26" s="124">
        <v>57</v>
      </c>
      <c r="H26" s="184"/>
    </row>
    <row r="27" spans="1:8" ht="19.5" customHeight="1">
      <c r="A27" s="170" t="s">
        <v>131</v>
      </c>
      <c r="B27" s="185" t="s">
        <v>82</v>
      </c>
      <c r="C27" s="177">
        <v>12</v>
      </c>
      <c r="D27" s="177">
        <v>57</v>
      </c>
      <c r="E27" s="125">
        <v>57.1</v>
      </c>
      <c r="F27" s="125">
        <v>120</v>
      </c>
      <c r="G27" s="124">
        <v>64.8</v>
      </c>
      <c r="H27" s="184"/>
    </row>
    <row r="28" spans="1:8" ht="19.5" customHeight="1">
      <c r="A28" s="170" t="s">
        <v>132</v>
      </c>
      <c r="B28" s="158" t="s">
        <v>128</v>
      </c>
      <c r="C28" s="125">
        <v>137.7</v>
      </c>
      <c r="D28" s="125">
        <v>229.1</v>
      </c>
      <c r="E28" s="125">
        <v>229.5</v>
      </c>
      <c r="F28" s="125">
        <v>56.7</v>
      </c>
      <c r="G28" s="124">
        <v>25.2</v>
      </c>
      <c r="H28" s="186"/>
    </row>
    <row r="29" spans="1:8" ht="19.5" customHeight="1">
      <c r="A29" s="170"/>
      <c r="B29" s="187"/>
      <c r="C29" s="157"/>
      <c r="D29" s="156"/>
      <c r="E29" s="157"/>
      <c r="F29" s="157"/>
      <c r="G29" s="157"/>
      <c r="H29" s="188"/>
    </row>
    <row r="30" spans="1:7" s="158" customFormat="1" ht="21" customHeight="1">
      <c r="A30" s="224" t="s">
        <v>250</v>
      </c>
      <c r="B30" s="225"/>
      <c r="C30" s="225"/>
      <c r="D30" s="225"/>
      <c r="E30" s="225"/>
      <c r="F30" s="225"/>
      <c r="G30" s="225"/>
    </row>
    <row r="31" spans="1:5" s="158" customFormat="1" ht="21" customHeight="1">
      <c r="A31" s="249" t="s">
        <v>346</v>
      </c>
      <c r="B31" s="187"/>
      <c r="C31" s="187"/>
      <c r="D31" s="187"/>
      <c r="E31" s="187"/>
    </row>
    <row r="32" s="158" customFormat="1" ht="21" customHeight="1">
      <c r="A32" s="250" t="s">
        <v>347</v>
      </c>
    </row>
    <row r="33" s="158" customFormat="1" ht="21" customHeight="1"/>
    <row r="34" s="158" customFormat="1" ht="21" customHeight="1"/>
    <row r="35" s="158" customFormat="1" ht="21" customHeight="1"/>
    <row r="36" s="158" customFormat="1" ht="21" customHeight="1"/>
    <row r="37" s="158" customFormat="1" ht="21" customHeight="1"/>
  </sheetData>
  <sheetProtection/>
  <mergeCells count="7">
    <mergeCell ref="A1:G1"/>
    <mergeCell ref="A3:A4"/>
    <mergeCell ref="B3:B4"/>
    <mergeCell ref="C3:C4"/>
    <mergeCell ref="D3:D4"/>
    <mergeCell ref="E3:F3"/>
    <mergeCell ref="G3:G4"/>
  </mergeCells>
  <printOptions horizontalCentered="1"/>
  <pageMargins left="0.5511811023622047" right="0.31496062992125984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D18"/>
    </sheetView>
  </sheetViews>
  <sheetFormatPr defaultColWidth="9.140625" defaultRowHeight="12.75"/>
  <cols>
    <col min="1" max="1" width="41.7109375" style="30" customWidth="1"/>
    <col min="2" max="3" width="13.7109375" style="30" customWidth="1"/>
    <col min="4" max="4" width="18.140625" style="30" customWidth="1"/>
    <col min="5" max="16384" width="9.140625" style="30" customWidth="1"/>
  </cols>
  <sheetData>
    <row r="1" spans="1:4" s="248" customFormat="1" ht="39.75" customHeight="1">
      <c r="A1" s="338" t="s">
        <v>366</v>
      </c>
      <c r="B1" s="338"/>
      <c r="C1" s="338"/>
      <c r="D1" s="338"/>
    </row>
    <row r="2" spans="1:4" ht="21" customHeight="1" thickBot="1">
      <c r="A2" s="127"/>
      <c r="B2" s="127"/>
      <c r="C2" s="128"/>
      <c r="D2" s="129"/>
    </row>
    <row r="3" spans="1:4" ht="19.5" customHeight="1">
      <c r="A3" s="207"/>
      <c r="B3" s="209" t="s">
        <v>3</v>
      </c>
      <c r="C3" s="209" t="s">
        <v>3</v>
      </c>
      <c r="D3" s="209" t="s">
        <v>202</v>
      </c>
    </row>
    <row r="4" spans="1:4" ht="19.5" customHeight="1">
      <c r="A4" s="207"/>
      <c r="B4" s="203" t="s">
        <v>203</v>
      </c>
      <c r="C4" s="203" t="s">
        <v>206</v>
      </c>
      <c r="D4" s="203" t="s">
        <v>205</v>
      </c>
    </row>
    <row r="5" spans="1:4" s="130" customFormat="1" ht="19.5" customHeight="1">
      <c r="A5" s="29"/>
      <c r="B5" s="28" t="s">
        <v>204</v>
      </c>
      <c r="C5" s="28"/>
      <c r="D5" s="28" t="s">
        <v>207</v>
      </c>
    </row>
    <row r="6" spans="1:4" ht="24.75" customHeight="1">
      <c r="A6" s="254" t="s">
        <v>268</v>
      </c>
      <c r="B6" s="131"/>
      <c r="C6" s="131"/>
      <c r="D6" s="131"/>
    </row>
    <row r="7" spans="1:4" ht="19.5" customHeight="1">
      <c r="A7" s="254" t="s">
        <v>269</v>
      </c>
      <c r="B7" s="131"/>
      <c r="C7" s="131"/>
      <c r="D7" s="131"/>
    </row>
    <row r="8" spans="1:7" ht="19.5" customHeight="1">
      <c r="A8" s="255" t="s">
        <v>270</v>
      </c>
      <c r="B8" s="132">
        <v>48231.4</v>
      </c>
      <c r="C8" s="132">
        <v>48211</v>
      </c>
      <c r="D8" s="132">
        <f>ROUND(C8/B8*100,1)</f>
        <v>100</v>
      </c>
      <c r="E8" s="133"/>
      <c r="F8" s="38"/>
      <c r="G8" s="31"/>
    </row>
    <row r="9" spans="1:4" ht="19.5" customHeight="1">
      <c r="A9" s="255" t="s">
        <v>271</v>
      </c>
      <c r="B9" s="132">
        <v>2208.1</v>
      </c>
      <c r="C9" s="132">
        <v>2082</v>
      </c>
      <c r="D9" s="132">
        <f>ROUND(C9/B9*100,1)</f>
        <v>94.3</v>
      </c>
    </row>
    <row r="10" spans="1:4" ht="19.5" customHeight="1">
      <c r="A10" s="256" t="s">
        <v>272</v>
      </c>
      <c r="B10" s="257"/>
      <c r="C10" s="257"/>
      <c r="D10" s="132"/>
    </row>
    <row r="11" spans="1:4" ht="19.5" customHeight="1">
      <c r="A11" s="39" t="s">
        <v>273</v>
      </c>
      <c r="B11" s="132">
        <v>7651.4</v>
      </c>
      <c r="C11" s="132">
        <v>8030</v>
      </c>
      <c r="D11" s="132">
        <f>ROUND(C11/B11*100,1)</f>
        <v>104.9</v>
      </c>
    </row>
    <row r="12" spans="1:4" ht="19.5" customHeight="1">
      <c r="A12" s="39" t="s">
        <v>274</v>
      </c>
      <c r="B12" s="132">
        <v>34</v>
      </c>
      <c r="C12" s="132">
        <v>26.3</v>
      </c>
      <c r="D12" s="132">
        <f>ROUND(C12/B12*100,1)</f>
        <v>77.4</v>
      </c>
    </row>
    <row r="13" spans="1:4" ht="19.5" customHeight="1">
      <c r="A13" s="256" t="s">
        <v>275</v>
      </c>
      <c r="B13" s="134"/>
      <c r="C13" s="134"/>
      <c r="D13" s="132"/>
    </row>
    <row r="14" spans="1:4" ht="19.5" customHeight="1">
      <c r="A14" s="39" t="s">
        <v>276</v>
      </c>
      <c r="B14" s="132">
        <v>5443.2</v>
      </c>
      <c r="C14" s="132">
        <v>6048</v>
      </c>
      <c r="D14" s="132">
        <f>ROUND(C14/B14*100,1)</f>
        <v>111.1</v>
      </c>
    </row>
    <row r="15" spans="1:4" ht="19.5" customHeight="1">
      <c r="A15" s="39" t="s">
        <v>277</v>
      </c>
      <c r="B15" s="132">
        <v>771.7</v>
      </c>
      <c r="C15" s="132">
        <v>919</v>
      </c>
      <c r="D15" s="132">
        <f>ROUND(C15/B15*100,1)</f>
        <v>119.1</v>
      </c>
    </row>
    <row r="16" ht="19.5" customHeight="1"/>
    <row r="17" ht="19.5" customHeight="1">
      <c r="A17" s="254" t="s">
        <v>367</v>
      </c>
    </row>
    <row r="18" spans="1:4" ht="19.5" customHeight="1">
      <c r="A18" s="255" t="s">
        <v>270</v>
      </c>
      <c r="B18" s="132">
        <v>9230</v>
      </c>
      <c r="C18" s="132">
        <v>10473</v>
      </c>
      <c r="D18" s="132">
        <f>ROUND(C18/B18*100,1)</f>
        <v>113.5</v>
      </c>
    </row>
    <row r="19" ht="19.5" customHeight="1"/>
    <row r="20" ht="19.5" customHeight="1"/>
  </sheetData>
  <sheetProtection/>
  <mergeCells count="1">
    <mergeCell ref="A1:D1"/>
  </mergeCells>
  <printOptions horizontalCentered="1"/>
  <pageMargins left="0.5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E40"/>
    </sheetView>
  </sheetViews>
  <sheetFormatPr defaultColWidth="9.140625" defaultRowHeight="12.75"/>
  <cols>
    <col min="1" max="1" width="51.00390625" style="30" customWidth="1"/>
    <col min="2" max="2" width="11.57421875" style="30" customWidth="1"/>
    <col min="3" max="3" width="12.140625" style="30" customWidth="1"/>
    <col min="4" max="5" width="13.421875" style="30" bestFit="1" customWidth="1"/>
    <col min="6" max="6" width="10.8515625" style="30" customWidth="1"/>
    <col min="7" max="7" width="10.28125" style="30" customWidth="1"/>
    <col min="8" max="16384" width="9.140625" style="30" customWidth="1"/>
  </cols>
  <sheetData>
    <row r="1" spans="1:5" ht="24.75" customHeight="1">
      <c r="A1" s="339" t="s">
        <v>308</v>
      </c>
      <c r="B1" s="339"/>
      <c r="C1" s="339"/>
      <c r="D1" s="339"/>
      <c r="E1" s="339"/>
    </row>
    <row r="2" spans="1:5" ht="12" customHeight="1" thickBot="1">
      <c r="A2" s="194"/>
      <c r="B2" s="194"/>
      <c r="C2" s="194"/>
      <c r="D2" s="194"/>
      <c r="E2" s="258" t="s">
        <v>43</v>
      </c>
    </row>
    <row r="3" spans="1:9" ht="18" customHeight="1">
      <c r="A3" s="196"/>
      <c r="B3" s="210" t="s">
        <v>279</v>
      </c>
      <c r="C3" s="210" t="s">
        <v>280</v>
      </c>
      <c r="D3" s="210" t="s">
        <v>280</v>
      </c>
      <c r="E3" s="210" t="s">
        <v>264</v>
      </c>
      <c r="G3" s="197"/>
      <c r="H3" s="198"/>
      <c r="I3" s="198"/>
    </row>
    <row r="4" spans="1:9" ht="18" customHeight="1">
      <c r="A4" s="202"/>
      <c r="B4" s="209" t="s">
        <v>278</v>
      </c>
      <c r="C4" s="209" t="s">
        <v>278</v>
      </c>
      <c r="D4" s="209" t="s">
        <v>278</v>
      </c>
      <c r="E4" s="209" t="s">
        <v>278</v>
      </c>
      <c r="G4" s="197"/>
      <c r="H4" s="198"/>
      <c r="I4" s="198"/>
    </row>
    <row r="5" spans="1:9" ht="18" customHeight="1">
      <c r="A5" s="202"/>
      <c r="B5" s="209" t="s">
        <v>259</v>
      </c>
      <c r="C5" s="209" t="s">
        <v>259</v>
      </c>
      <c r="D5" s="209" t="s">
        <v>259</v>
      </c>
      <c r="E5" s="209" t="s">
        <v>259</v>
      </c>
      <c r="G5" s="197"/>
      <c r="H5" s="198"/>
      <c r="I5" s="198"/>
    </row>
    <row r="6" spans="1:9" ht="18" customHeight="1">
      <c r="A6" s="202"/>
      <c r="B6" s="209" t="s">
        <v>203</v>
      </c>
      <c r="C6" s="209" t="s">
        <v>260</v>
      </c>
      <c r="D6" s="209" t="s">
        <v>203</v>
      </c>
      <c r="E6" s="209" t="s">
        <v>203</v>
      </c>
      <c r="G6" s="197"/>
      <c r="H6" s="198"/>
      <c r="I6" s="198"/>
    </row>
    <row r="7" spans="1:9" ht="18" customHeight="1">
      <c r="A7" s="202"/>
      <c r="B7" s="208" t="s">
        <v>209</v>
      </c>
      <c r="C7" s="208" t="s">
        <v>278</v>
      </c>
      <c r="D7" s="208" t="s">
        <v>209</v>
      </c>
      <c r="E7" s="208" t="s">
        <v>209</v>
      </c>
      <c r="G7" s="197"/>
      <c r="H7" s="198"/>
      <c r="I7" s="198"/>
    </row>
    <row r="8" spans="1:6" s="3" customFormat="1" ht="18" customHeight="1">
      <c r="A8" s="9" t="s">
        <v>83</v>
      </c>
      <c r="B8" s="10">
        <v>106.21</v>
      </c>
      <c r="C8" s="10">
        <v>100.08</v>
      </c>
      <c r="D8" s="10">
        <v>108.18</v>
      </c>
      <c r="E8" s="11">
        <v>107.47</v>
      </c>
      <c r="F8" s="11"/>
    </row>
    <row r="9" spans="1:6" s="3" customFormat="1" ht="18" customHeight="1">
      <c r="A9" s="199" t="s">
        <v>26</v>
      </c>
      <c r="B9" s="10"/>
      <c r="C9" s="10"/>
      <c r="D9" s="10"/>
      <c r="E9" s="11"/>
      <c r="F9" s="11"/>
    </row>
    <row r="10" spans="1:6" s="3" customFormat="1" ht="18" customHeight="1">
      <c r="A10" s="7" t="s">
        <v>44</v>
      </c>
      <c r="B10" s="10">
        <v>133.84</v>
      </c>
      <c r="C10" s="10">
        <v>105.62</v>
      </c>
      <c r="D10" s="10">
        <v>121.75</v>
      </c>
      <c r="E10" s="11">
        <v>145.16</v>
      </c>
      <c r="F10" s="11"/>
    </row>
    <row r="11" spans="1:6" s="3" customFormat="1" ht="18" customHeight="1">
      <c r="A11" s="12" t="s">
        <v>45</v>
      </c>
      <c r="B11" s="13">
        <v>165.72</v>
      </c>
      <c r="C11" s="13">
        <v>100.26</v>
      </c>
      <c r="D11" s="13">
        <v>140.99</v>
      </c>
      <c r="E11" s="14">
        <v>203.63</v>
      </c>
      <c r="F11" s="14"/>
    </row>
    <row r="12" spans="1:6" s="3" customFormat="1" ht="18" customHeight="1">
      <c r="A12" s="12" t="s">
        <v>46</v>
      </c>
      <c r="B12" s="13">
        <v>113.91</v>
      </c>
      <c r="C12" s="13">
        <v>110.5</v>
      </c>
      <c r="D12" s="13">
        <v>109.43</v>
      </c>
      <c r="E12" s="14">
        <v>106.67</v>
      </c>
      <c r="F12" s="14"/>
    </row>
    <row r="13" spans="1:6" s="3" customFormat="1" ht="18" customHeight="1">
      <c r="A13" s="7" t="s">
        <v>47</v>
      </c>
      <c r="B13" s="10">
        <v>107.53</v>
      </c>
      <c r="C13" s="10">
        <v>99.56</v>
      </c>
      <c r="D13" s="10">
        <v>110.34</v>
      </c>
      <c r="E13" s="11">
        <v>109.43</v>
      </c>
      <c r="F13" s="11"/>
    </row>
    <row r="14" spans="1:6" s="3" customFormat="1" ht="18" customHeight="1">
      <c r="A14" s="12" t="s">
        <v>48</v>
      </c>
      <c r="B14" s="13">
        <v>104.29</v>
      </c>
      <c r="C14" s="13">
        <v>97.74</v>
      </c>
      <c r="D14" s="13">
        <v>109.93</v>
      </c>
      <c r="E14" s="14">
        <v>106.96</v>
      </c>
      <c r="F14" s="14"/>
    </row>
    <row r="15" spans="1:6" s="3" customFormat="1" ht="18" customHeight="1">
      <c r="A15" s="12" t="s">
        <v>49</v>
      </c>
      <c r="B15" s="13">
        <v>97.66</v>
      </c>
      <c r="C15" s="13">
        <v>102.56</v>
      </c>
      <c r="D15" s="13">
        <v>112.37</v>
      </c>
      <c r="E15" s="14">
        <v>99.82</v>
      </c>
      <c r="F15" s="14"/>
    </row>
    <row r="16" spans="1:6" s="3" customFormat="1" ht="18" customHeight="1">
      <c r="A16" s="12" t="s">
        <v>146</v>
      </c>
      <c r="B16" s="13">
        <v>132.97</v>
      </c>
      <c r="C16" s="13">
        <v>102.08</v>
      </c>
      <c r="D16" s="13">
        <v>120.78</v>
      </c>
      <c r="E16" s="14">
        <v>119.21</v>
      </c>
      <c r="F16" s="14"/>
    </row>
    <row r="17" spans="1:6" s="3" customFormat="1" ht="18" customHeight="1">
      <c r="A17" s="12" t="s">
        <v>50</v>
      </c>
      <c r="B17" s="13">
        <v>106.05</v>
      </c>
      <c r="C17" s="13">
        <v>103.35</v>
      </c>
      <c r="D17" s="13">
        <v>106.83</v>
      </c>
      <c r="E17" s="14">
        <v>109.04</v>
      </c>
      <c r="F17" s="14"/>
    </row>
    <row r="18" spans="1:6" s="3" customFormat="1" ht="18" customHeight="1">
      <c r="A18" s="12" t="s">
        <v>147</v>
      </c>
      <c r="B18" s="13">
        <v>135.12</v>
      </c>
      <c r="C18" s="13">
        <v>93.5</v>
      </c>
      <c r="D18" s="13">
        <v>136.68</v>
      </c>
      <c r="E18" s="14">
        <v>126.83</v>
      </c>
      <c r="F18" s="14"/>
    </row>
    <row r="19" spans="1:6" s="3" customFormat="1" ht="39.75" customHeight="1">
      <c r="A19" s="15" t="s">
        <v>51</v>
      </c>
      <c r="B19" s="13">
        <v>140.14</v>
      </c>
      <c r="C19" s="13">
        <v>101.9</v>
      </c>
      <c r="D19" s="13">
        <v>123.65</v>
      </c>
      <c r="E19" s="14">
        <v>144.43</v>
      </c>
      <c r="F19" s="14"/>
    </row>
    <row r="20" spans="1:6" s="3" customFormat="1" ht="18" customHeight="1">
      <c r="A20" s="12" t="s">
        <v>52</v>
      </c>
      <c r="B20" s="13">
        <v>109.03</v>
      </c>
      <c r="C20" s="13">
        <v>82.35</v>
      </c>
      <c r="D20" s="13">
        <v>101.25</v>
      </c>
      <c r="E20" s="14">
        <v>107.9</v>
      </c>
      <c r="F20" s="14"/>
    </row>
    <row r="21" spans="1:6" s="3" customFormat="1" ht="18" customHeight="1">
      <c r="A21" s="12" t="s">
        <v>148</v>
      </c>
      <c r="B21" s="13">
        <v>118.26</v>
      </c>
      <c r="C21" s="13">
        <v>117.74</v>
      </c>
      <c r="D21" s="13">
        <v>99.13</v>
      </c>
      <c r="E21" s="14">
        <v>104.89</v>
      </c>
      <c r="F21" s="14"/>
    </row>
    <row r="22" spans="1:6" s="3" customFormat="1" ht="18" customHeight="1">
      <c r="A22" s="12" t="s">
        <v>149</v>
      </c>
      <c r="B22" s="13">
        <v>107.74</v>
      </c>
      <c r="C22" s="13">
        <v>88.22</v>
      </c>
      <c r="D22" s="13">
        <v>112.26</v>
      </c>
      <c r="E22" s="14">
        <v>103.94</v>
      </c>
      <c r="F22" s="14"/>
    </row>
    <row r="23" spans="1:6" s="3" customFormat="1" ht="18" customHeight="1">
      <c r="A23" s="12" t="s">
        <v>53</v>
      </c>
      <c r="B23" s="13">
        <v>111.69</v>
      </c>
      <c r="C23" s="13">
        <v>94.33</v>
      </c>
      <c r="D23" s="13">
        <v>107.53</v>
      </c>
      <c r="E23" s="14">
        <v>114.09</v>
      </c>
      <c r="F23" s="14"/>
    </row>
    <row r="24" spans="1:6" s="3" customFormat="1" ht="18" customHeight="1">
      <c r="A24" s="12" t="s">
        <v>150</v>
      </c>
      <c r="B24" s="13">
        <v>132.12</v>
      </c>
      <c r="C24" s="13">
        <v>93.4</v>
      </c>
      <c r="D24" s="13">
        <v>131.17</v>
      </c>
      <c r="E24" s="14">
        <v>113.73</v>
      </c>
      <c r="F24" s="14"/>
    </row>
    <row r="25" spans="1:6" s="3" customFormat="1" ht="18" customHeight="1">
      <c r="A25" s="12" t="s">
        <v>54</v>
      </c>
      <c r="B25" s="13">
        <v>119.76</v>
      </c>
      <c r="C25" s="13">
        <v>104.67</v>
      </c>
      <c r="D25" s="13">
        <v>108.71</v>
      </c>
      <c r="E25" s="14">
        <v>107.9</v>
      </c>
      <c r="F25" s="14"/>
    </row>
    <row r="26" spans="1:6" s="3" customFormat="1" ht="18" customHeight="1">
      <c r="A26" s="12" t="s">
        <v>151</v>
      </c>
      <c r="B26" s="13">
        <v>98.95</v>
      </c>
      <c r="C26" s="13">
        <v>107.04</v>
      </c>
      <c r="D26" s="13">
        <v>93.09</v>
      </c>
      <c r="E26" s="14">
        <v>95.29</v>
      </c>
      <c r="F26" s="14"/>
    </row>
    <row r="27" spans="1:6" s="3" customFormat="1" ht="30" customHeight="1">
      <c r="A27" s="15" t="s">
        <v>55</v>
      </c>
      <c r="B27" s="13">
        <v>92.54</v>
      </c>
      <c r="C27" s="13">
        <v>103.06</v>
      </c>
      <c r="D27" s="13">
        <v>110.46</v>
      </c>
      <c r="E27" s="14">
        <v>103.03</v>
      </c>
      <c r="F27" s="14"/>
    </row>
    <row r="28" spans="1:6" s="3" customFormat="1" ht="30" customHeight="1">
      <c r="A28" s="15" t="s">
        <v>152</v>
      </c>
      <c r="B28" s="13">
        <v>64.62</v>
      </c>
      <c r="C28" s="13">
        <v>95.06</v>
      </c>
      <c r="D28" s="13">
        <v>67.39</v>
      </c>
      <c r="E28" s="14">
        <v>75.94</v>
      </c>
      <c r="F28" s="14"/>
    </row>
    <row r="29" spans="1:6" s="3" customFormat="1" ht="18" customHeight="1">
      <c r="A29" s="15" t="s">
        <v>153</v>
      </c>
      <c r="B29" s="13">
        <v>78.41</v>
      </c>
      <c r="C29" s="13">
        <v>123.32</v>
      </c>
      <c r="D29" s="13">
        <v>57.77</v>
      </c>
      <c r="E29" s="14">
        <v>48.61</v>
      </c>
      <c r="F29" s="14"/>
    </row>
    <row r="30" spans="1:6" s="3" customFormat="1" ht="18" customHeight="1">
      <c r="A30" s="15" t="s">
        <v>154</v>
      </c>
      <c r="B30" s="13">
        <v>140.92</v>
      </c>
      <c r="C30" s="13">
        <v>98.1</v>
      </c>
      <c r="D30" s="13">
        <v>147.58</v>
      </c>
      <c r="E30" s="14">
        <v>120.17</v>
      </c>
      <c r="F30" s="14"/>
    </row>
    <row r="31" spans="1:6" s="3" customFormat="1" ht="18" customHeight="1">
      <c r="A31" s="15" t="s">
        <v>155</v>
      </c>
      <c r="B31" s="13">
        <v>107.88</v>
      </c>
      <c r="C31" s="13">
        <v>118.88</v>
      </c>
      <c r="D31" s="13">
        <v>104.51</v>
      </c>
      <c r="E31" s="14">
        <v>108.78</v>
      </c>
      <c r="F31" s="14"/>
    </row>
    <row r="32" spans="1:6" s="3" customFormat="1" ht="18" customHeight="1">
      <c r="A32" s="15" t="s">
        <v>156</v>
      </c>
      <c r="B32" s="13">
        <v>96.64</v>
      </c>
      <c r="C32" s="13">
        <v>104.77</v>
      </c>
      <c r="D32" s="13">
        <v>116.85</v>
      </c>
      <c r="E32" s="14">
        <v>102.52</v>
      </c>
      <c r="F32" s="14"/>
    </row>
    <row r="33" spans="1:6" s="3" customFormat="1" ht="18" customHeight="1">
      <c r="A33" s="12" t="s">
        <v>56</v>
      </c>
      <c r="B33" s="13">
        <v>104.96</v>
      </c>
      <c r="C33" s="13">
        <v>98.55</v>
      </c>
      <c r="D33" s="13">
        <v>106.72</v>
      </c>
      <c r="E33" s="14">
        <v>107.24</v>
      </c>
      <c r="F33" s="14"/>
    </row>
    <row r="34" spans="1:6" s="3" customFormat="1" ht="18" customHeight="1">
      <c r="A34" s="12" t="s">
        <v>157</v>
      </c>
      <c r="B34" s="13">
        <v>58.2</v>
      </c>
      <c r="C34" s="13">
        <v>106.78</v>
      </c>
      <c r="D34" s="13">
        <v>69.36</v>
      </c>
      <c r="E34" s="14">
        <v>64.57</v>
      </c>
      <c r="F34" s="14"/>
    </row>
    <row r="35" spans="1:6" s="3" customFormat="1" ht="18" customHeight="1">
      <c r="A35" s="12" t="s">
        <v>158</v>
      </c>
      <c r="B35" s="13">
        <v>112.51</v>
      </c>
      <c r="C35" s="13">
        <v>103.23</v>
      </c>
      <c r="D35" s="13">
        <v>95.02</v>
      </c>
      <c r="E35" s="14">
        <v>118.79</v>
      </c>
      <c r="F35" s="14"/>
    </row>
    <row r="36" spans="1:6" s="3" customFormat="1" ht="30" customHeight="1">
      <c r="A36" s="16" t="s">
        <v>57</v>
      </c>
      <c r="B36" s="10">
        <v>70.19</v>
      </c>
      <c r="C36" s="10">
        <v>114.1</v>
      </c>
      <c r="D36" s="10">
        <v>68</v>
      </c>
      <c r="E36" s="11">
        <v>64.42</v>
      </c>
      <c r="F36" s="11"/>
    </row>
    <row r="37" spans="1:6" s="3" customFormat="1" ht="30" customHeight="1">
      <c r="A37" s="15" t="s">
        <v>58</v>
      </c>
      <c r="B37" s="13">
        <v>70.19</v>
      </c>
      <c r="C37" s="13">
        <v>114.1</v>
      </c>
      <c r="D37" s="13">
        <v>68</v>
      </c>
      <c r="E37" s="14">
        <v>64.42</v>
      </c>
      <c r="F37" s="14"/>
    </row>
    <row r="38" spans="1:6" s="3" customFormat="1" ht="18" customHeight="1">
      <c r="A38" s="7" t="s">
        <v>59</v>
      </c>
      <c r="B38" s="10">
        <v>109.91</v>
      </c>
      <c r="C38" s="10">
        <v>100.97</v>
      </c>
      <c r="D38" s="10">
        <v>104.59</v>
      </c>
      <c r="E38" s="11">
        <v>105.64</v>
      </c>
      <c r="F38" s="11"/>
    </row>
    <row r="39" spans="1:6" s="3" customFormat="1" ht="18" customHeight="1">
      <c r="A39" s="12" t="s">
        <v>60</v>
      </c>
      <c r="B39" s="13">
        <v>107.54</v>
      </c>
      <c r="C39" s="13">
        <v>101.6</v>
      </c>
      <c r="D39" s="13">
        <v>105.01</v>
      </c>
      <c r="E39" s="13">
        <v>105.22</v>
      </c>
      <c r="F39" s="13"/>
    </row>
    <row r="40" spans="1:6" s="3" customFormat="1" ht="30" customHeight="1">
      <c r="A40" s="15" t="s">
        <v>61</v>
      </c>
      <c r="B40" s="13">
        <v>112.55</v>
      </c>
      <c r="C40" s="13">
        <v>100.3</v>
      </c>
      <c r="D40" s="13">
        <v>104.15</v>
      </c>
      <c r="E40" s="13">
        <v>106.09</v>
      </c>
      <c r="F40" s="13"/>
    </row>
  </sheetData>
  <sheetProtection/>
  <mergeCells count="1">
    <mergeCell ref="A1:E1"/>
  </mergeCells>
  <printOptions horizontalCentered="1"/>
  <pageMargins left="0.1968503937007874" right="0.15748031496062992" top="0.2755905511811024" bottom="0.275590551181102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35">
      <selection activeCell="A44" sqref="A44:H71"/>
    </sheetView>
  </sheetViews>
  <sheetFormatPr defaultColWidth="9.140625" defaultRowHeight="12.75"/>
  <cols>
    <col min="1" max="1" width="37.28125" style="200" customWidth="1"/>
    <col min="2" max="2" width="10.57421875" style="206" bestFit="1" customWidth="1"/>
    <col min="3" max="3" width="10.140625" style="206" bestFit="1" customWidth="1"/>
    <col min="4" max="4" width="9.140625" style="206" bestFit="1" customWidth="1"/>
    <col min="5" max="5" width="9.7109375" style="206" bestFit="1" customWidth="1"/>
    <col min="6" max="7" width="9.57421875" style="206" bestFit="1" customWidth="1"/>
    <col min="8" max="8" width="13.421875" style="206" bestFit="1" customWidth="1"/>
    <col min="9" max="16384" width="9.140625" style="200" customWidth="1"/>
  </cols>
  <sheetData>
    <row r="1" spans="1:8" ht="39" customHeight="1">
      <c r="A1" s="339" t="s">
        <v>309</v>
      </c>
      <c r="B1" s="339"/>
      <c r="C1" s="339"/>
      <c r="D1" s="339"/>
      <c r="E1" s="339"/>
      <c r="F1" s="339"/>
      <c r="G1" s="339"/>
      <c r="H1" s="339"/>
    </row>
    <row r="2" spans="1:8" ht="21" customHeight="1" thickBot="1">
      <c r="A2" s="201"/>
      <c r="B2" s="201"/>
      <c r="C2" s="201"/>
      <c r="D2" s="201"/>
      <c r="E2" s="201"/>
      <c r="F2" s="201"/>
      <c r="G2" s="201"/>
      <c r="H2" s="201"/>
    </row>
    <row r="3" spans="1:8" s="211" customFormat="1" ht="21.75" customHeight="1">
      <c r="A3" s="343"/>
      <c r="B3" s="344" t="s">
        <v>62</v>
      </c>
      <c r="C3" s="209" t="s">
        <v>3</v>
      </c>
      <c r="D3" s="209" t="s">
        <v>208</v>
      </c>
      <c r="E3" s="209" t="s">
        <v>210</v>
      </c>
      <c r="F3" s="340" t="s">
        <v>282</v>
      </c>
      <c r="G3" s="340"/>
      <c r="H3" s="209" t="s">
        <v>266</v>
      </c>
    </row>
    <row r="4" spans="1:8" s="211" customFormat="1" ht="21.75" customHeight="1">
      <c r="A4" s="343"/>
      <c r="B4" s="345"/>
      <c r="C4" s="209" t="s">
        <v>261</v>
      </c>
      <c r="D4" s="209" t="s">
        <v>265</v>
      </c>
      <c r="E4" s="209" t="s">
        <v>264</v>
      </c>
      <c r="F4" s="341" t="s">
        <v>212</v>
      </c>
      <c r="G4" s="341"/>
      <c r="H4" s="209" t="s">
        <v>283</v>
      </c>
    </row>
    <row r="5" spans="1:8" s="211" customFormat="1" ht="21.75" customHeight="1">
      <c r="A5" s="343"/>
      <c r="B5" s="345"/>
      <c r="C5" s="209" t="s">
        <v>211</v>
      </c>
      <c r="D5" s="209" t="s">
        <v>211</v>
      </c>
      <c r="E5" s="209" t="s">
        <v>211</v>
      </c>
      <c r="F5" s="212" t="s">
        <v>260</v>
      </c>
      <c r="G5" s="212" t="s">
        <v>203</v>
      </c>
      <c r="H5" s="209" t="s">
        <v>213</v>
      </c>
    </row>
    <row r="6" spans="1:8" s="211" customFormat="1" ht="21.75" customHeight="1">
      <c r="A6" s="343"/>
      <c r="B6" s="346"/>
      <c r="C6" s="208">
        <v>2019</v>
      </c>
      <c r="D6" s="208">
        <v>2019</v>
      </c>
      <c r="E6" s="208">
        <v>2019</v>
      </c>
      <c r="F6" s="208" t="s">
        <v>278</v>
      </c>
      <c r="G6" s="208" t="s">
        <v>209</v>
      </c>
      <c r="H6" s="208" t="s">
        <v>284</v>
      </c>
    </row>
    <row r="7" spans="1:8" ht="19.5" customHeight="1">
      <c r="A7" s="5" t="s">
        <v>281</v>
      </c>
      <c r="B7" s="4" t="s">
        <v>0</v>
      </c>
      <c r="C7" s="228">
        <f>E7-D7</f>
        <v>18931</v>
      </c>
      <c r="D7" s="228">
        <v>4307</v>
      </c>
      <c r="E7" s="228">
        <v>23238</v>
      </c>
      <c r="F7" s="226">
        <v>100.26</v>
      </c>
      <c r="G7" s="226">
        <v>165.01</v>
      </c>
      <c r="H7" s="229">
        <v>212.67</v>
      </c>
    </row>
    <row r="8" spans="1:8" ht="19.5" customHeight="1">
      <c r="A8" s="5" t="s">
        <v>16</v>
      </c>
      <c r="B8" s="4" t="s">
        <v>40</v>
      </c>
      <c r="C8" s="228">
        <f aca="true" t="shared" si="0" ref="C8:C36">E8-D8</f>
        <v>188358</v>
      </c>
      <c r="D8" s="228">
        <v>72500</v>
      </c>
      <c r="E8" s="228">
        <v>260858</v>
      </c>
      <c r="F8" s="230">
        <v>101.89</v>
      </c>
      <c r="G8" s="226">
        <v>116.15</v>
      </c>
      <c r="H8" s="229">
        <v>106.26</v>
      </c>
    </row>
    <row r="9" spans="1:8" ht="19.5" customHeight="1">
      <c r="A9" s="5" t="s">
        <v>17</v>
      </c>
      <c r="B9" s="4" t="s">
        <v>0</v>
      </c>
      <c r="C9" s="228">
        <f t="shared" si="0"/>
        <v>3220</v>
      </c>
      <c r="D9" s="228">
        <v>1126</v>
      </c>
      <c r="E9" s="228">
        <v>4346</v>
      </c>
      <c r="F9" s="226">
        <v>97.15</v>
      </c>
      <c r="G9" s="226">
        <v>94.15</v>
      </c>
      <c r="H9" s="229">
        <v>106.91</v>
      </c>
    </row>
    <row r="10" spans="1:8" ht="19.5" customHeight="1">
      <c r="A10" s="5" t="s">
        <v>25</v>
      </c>
      <c r="B10" s="4" t="s">
        <v>0</v>
      </c>
      <c r="C10" s="228">
        <f t="shared" si="0"/>
        <v>439</v>
      </c>
      <c r="D10" s="228">
        <v>170</v>
      </c>
      <c r="E10" s="228">
        <v>609</v>
      </c>
      <c r="F10" s="226">
        <v>110.39</v>
      </c>
      <c r="G10" s="226">
        <v>107.59</v>
      </c>
      <c r="H10" s="229">
        <v>94.86</v>
      </c>
    </row>
    <row r="11" spans="1:8" ht="19.5" customHeight="1">
      <c r="A11" s="5" t="s">
        <v>159</v>
      </c>
      <c r="B11" s="4" t="s">
        <v>160</v>
      </c>
      <c r="C11" s="228">
        <f t="shared" si="0"/>
        <v>12760</v>
      </c>
      <c r="D11" s="228">
        <v>5000</v>
      </c>
      <c r="E11" s="228">
        <v>17760</v>
      </c>
      <c r="F11" s="230">
        <v>93.3</v>
      </c>
      <c r="G11" s="226">
        <v>132.94</v>
      </c>
      <c r="H11" s="13">
        <v>138.43</v>
      </c>
    </row>
    <row r="12" spans="1:8" ht="19.5" customHeight="1">
      <c r="A12" s="5" t="s">
        <v>161</v>
      </c>
      <c r="B12" s="4" t="s">
        <v>0</v>
      </c>
      <c r="C12" s="228">
        <f t="shared" si="0"/>
        <v>18893</v>
      </c>
      <c r="D12" s="228">
        <v>8431</v>
      </c>
      <c r="E12" s="228">
        <v>27324</v>
      </c>
      <c r="F12" s="226">
        <v>101.97</v>
      </c>
      <c r="G12" s="226">
        <v>198.75</v>
      </c>
      <c r="H12" s="13">
        <v>99.3</v>
      </c>
    </row>
    <row r="13" spans="1:8" ht="19.5" customHeight="1">
      <c r="A13" s="5" t="s">
        <v>18</v>
      </c>
      <c r="B13" s="4" t="s">
        <v>0</v>
      </c>
      <c r="C13" s="227">
        <f t="shared" si="0"/>
        <v>0</v>
      </c>
      <c r="D13" s="227">
        <v>0</v>
      </c>
      <c r="E13" s="227">
        <v>0</v>
      </c>
      <c r="F13" s="227">
        <v>0</v>
      </c>
      <c r="G13" s="227">
        <v>0</v>
      </c>
      <c r="H13" s="13" t="s">
        <v>97</v>
      </c>
    </row>
    <row r="14" spans="1:8" ht="19.5" customHeight="1">
      <c r="A14" s="5" t="s">
        <v>95</v>
      </c>
      <c r="B14" s="4" t="s">
        <v>0</v>
      </c>
      <c r="C14" s="228">
        <f t="shared" si="0"/>
        <v>281355</v>
      </c>
      <c r="D14" s="228">
        <v>88967</v>
      </c>
      <c r="E14" s="228">
        <v>370322</v>
      </c>
      <c r="F14" s="226">
        <v>94.94</v>
      </c>
      <c r="G14" s="226">
        <v>113.13</v>
      </c>
      <c r="H14" s="229">
        <v>111.39</v>
      </c>
    </row>
    <row r="15" spans="1:8" ht="19.5" customHeight="1">
      <c r="A15" s="5" t="s">
        <v>162</v>
      </c>
      <c r="B15" s="4" t="s">
        <v>0</v>
      </c>
      <c r="C15" s="228">
        <f t="shared" si="0"/>
        <v>99561</v>
      </c>
      <c r="D15" s="228">
        <v>32168</v>
      </c>
      <c r="E15" s="228">
        <v>131729</v>
      </c>
      <c r="F15" s="226">
        <v>100.83</v>
      </c>
      <c r="G15" s="230">
        <v>116.8</v>
      </c>
      <c r="H15" s="13">
        <v>110.53</v>
      </c>
    </row>
    <row r="16" spans="1:8" ht="19.5" customHeight="1">
      <c r="A16" s="5" t="s">
        <v>4</v>
      </c>
      <c r="B16" s="4" t="s">
        <v>8</v>
      </c>
      <c r="C16" s="228">
        <f t="shared" si="0"/>
        <v>14285</v>
      </c>
      <c r="D16" s="228">
        <v>5550</v>
      </c>
      <c r="E16" s="228">
        <v>19835</v>
      </c>
      <c r="F16" s="226">
        <v>102.32</v>
      </c>
      <c r="G16" s="226">
        <v>114.74</v>
      </c>
      <c r="H16" s="229">
        <v>98.97</v>
      </c>
    </row>
    <row r="17" spans="1:8" ht="19.5" customHeight="1">
      <c r="A17" s="5" t="s">
        <v>163</v>
      </c>
      <c r="B17" s="4" t="s">
        <v>164</v>
      </c>
      <c r="C17" s="228">
        <f t="shared" si="0"/>
        <v>714</v>
      </c>
      <c r="D17" s="228">
        <v>234</v>
      </c>
      <c r="E17" s="228">
        <v>948</v>
      </c>
      <c r="F17" s="226">
        <v>98.73</v>
      </c>
      <c r="G17" s="226">
        <v>124.47</v>
      </c>
      <c r="H17" s="229">
        <v>124.25</v>
      </c>
    </row>
    <row r="18" spans="1:8" ht="19.5" customHeight="1">
      <c r="A18" s="5" t="s">
        <v>84</v>
      </c>
      <c r="B18" s="4" t="s">
        <v>9</v>
      </c>
      <c r="C18" s="228">
        <f t="shared" si="0"/>
        <v>10039</v>
      </c>
      <c r="D18" s="228">
        <v>3422</v>
      </c>
      <c r="E18" s="228">
        <v>13461</v>
      </c>
      <c r="F18" s="226">
        <v>102.36</v>
      </c>
      <c r="G18" s="226">
        <v>105.39</v>
      </c>
      <c r="H18" s="229">
        <v>107.71</v>
      </c>
    </row>
    <row r="19" spans="1:8" ht="19.5" customHeight="1">
      <c r="A19" s="5" t="s">
        <v>165</v>
      </c>
      <c r="B19" s="4" t="s">
        <v>166</v>
      </c>
      <c r="C19" s="228">
        <f t="shared" si="0"/>
        <v>400</v>
      </c>
      <c r="D19" s="228">
        <v>80</v>
      </c>
      <c r="E19" s="228">
        <v>480</v>
      </c>
      <c r="F19" s="226">
        <v>93.02</v>
      </c>
      <c r="G19" s="226">
        <v>148.15</v>
      </c>
      <c r="H19" s="229">
        <v>131.15</v>
      </c>
    </row>
    <row r="20" spans="1:8" ht="19.5" customHeight="1">
      <c r="A20" s="5" t="s">
        <v>11</v>
      </c>
      <c r="B20" s="4" t="s">
        <v>0</v>
      </c>
      <c r="C20" s="228">
        <f t="shared" si="0"/>
        <v>444274</v>
      </c>
      <c r="D20" s="228">
        <v>175189</v>
      </c>
      <c r="E20" s="228">
        <v>619463</v>
      </c>
      <c r="F20" s="226">
        <v>101.18</v>
      </c>
      <c r="G20" s="226">
        <v>126.91</v>
      </c>
      <c r="H20" s="229">
        <v>151.24</v>
      </c>
    </row>
    <row r="21" spans="1:8" ht="19.5" customHeight="1">
      <c r="A21" s="5" t="s">
        <v>19</v>
      </c>
      <c r="B21" s="4" t="s">
        <v>27</v>
      </c>
      <c r="C21" s="228">
        <f t="shared" si="0"/>
        <v>7683</v>
      </c>
      <c r="D21" s="228">
        <v>2306</v>
      </c>
      <c r="E21" s="228">
        <v>9989</v>
      </c>
      <c r="F21" s="226">
        <v>81.86</v>
      </c>
      <c r="G21" s="226">
        <v>100.92</v>
      </c>
      <c r="H21" s="229">
        <v>107.88</v>
      </c>
    </row>
    <row r="22" spans="1:8" ht="19.5" customHeight="1">
      <c r="A22" s="5" t="s">
        <v>167</v>
      </c>
      <c r="B22" s="4" t="s">
        <v>168</v>
      </c>
      <c r="C22" s="228">
        <f t="shared" si="0"/>
        <v>3276</v>
      </c>
      <c r="D22" s="228">
        <v>1385</v>
      </c>
      <c r="E22" s="228">
        <v>4661</v>
      </c>
      <c r="F22" s="226">
        <v>120.12</v>
      </c>
      <c r="G22" s="226">
        <v>98.58</v>
      </c>
      <c r="H22" s="229">
        <v>102.91</v>
      </c>
    </row>
    <row r="23" spans="1:8" ht="19.5" customHeight="1">
      <c r="A23" s="5" t="s">
        <v>169</v>
      </c>
      <c r="B23" s="4" t="s">
        <v>168</v>
      </c>
      <c r="C23" s="228">
        <f t="shared" si="0"/>
        <v>3</v>
      </c>
      <c r="D23" s="227">
        <v>1</v>
      </c>
      <c r="E23" s="228">
        <v>4</v>
      </c>
      <c r="F23" s="230">
        <v>100</v>
      </c>
      <c r="G23" s="227">
        <v>0</v>
      </c>
      <c r="H23" s="13">
        <v>100</v>
      </c>
    </row>
    <row r="24" spans="1:8" ht="19.5" customHeight="1">
      <c r="A24" s="5" t="s">
        <v>170</v>
      </c>
      <c r="B24" s="4" t="s">
        <v>0</v>
      </c>
      <c r="C24" s="228">
        <f t="shared" si="0"/>
        <v>574</v>
      </c>
      <c r="D24" s="228">
        <v>215</v>
      </c>
      <c r="E24" s="228">
        <v>789</v>
      </c>
      <c r="F24" s="226">
        <v>103.86</v>
      </c>
      <c r="G24" s="226">
        <v>122.86</v>
      </c>
      <c r="H24" s="13">
        <v>110.5</v>
      </c>
    </row>
    <row r="25" spans="1:8" ht="19.5" customHeight="1">
      <c r="A25" s="5" t="s">
        <v>171</v>
      </c>
      <c r="B25" s="4" t="s">
        <v>0</v>
      </c>
      <c r="C25" s="228">
        <f t="shared" si="0"/>
        <v>1080</v>
      </c>
      <c r="D25" s="228">
        <v>500</v>
      </c>
      <c r="E25" s="228">
        <v>1580</v>
      </c>
      <c r="F25" s="226">
        <v>105.26</v>
      </c>
      <c r="G25" s="226">
        <v>88.18</v>
      </c>
      <c r="H25" s="229">
        <v>124.02</v>
      </c>
    </row>
    <row r="26" spans="1:8" ht="19.5" customHeight="1">
      <c r="A26" s="5" t="s">
        <v>172</v>
      </c>
      <c r="B26" s="4" t="s">
        <v>0</v>
      </c>
      <c r="C26" s="228">
        <f t="shared" si="0"/>
        <v>14808</v>
      </c>
      <c r="D26" s="228">
        <v>3978</v>
      </c>
      <c r="E26" s="228">
        <v>18786</v>
      </c>
      <c r="F26" s="226">
        <v>82.43</v>
      </c>
      <c r="G26" s="226">
        <v>124.94</v>
      </c>
      <c r="H26" s="229">
        <v>99.82</v>
      </c>
    </row>
    <row r="27" spans="1:8" ht="19.5" customHeight="1">
      <c r="A27" s="5" t="s">
        <v>173</v>
      </c>
      <c r="B27" s="4" t="s">
        <v>174</v>
      </c>
      <c r="C27" s="228">
        <f t="shared" si="0"/>
        <v>1038</v>
      </c>
      <c r="D27" s="228">
        <v>399</v>
      </c>
      <c r="E27" s="228">
        <v>1437</v>
      </c>
      <c r="F27" s="226">
        <v>106.42</v>
      </c>
      <c r="G27" s="226">
        <v>109.04</v>
      </c>
      <c r="H27" s="229">
        <v>105.52</v>
      </c>
    </row>
    <row r="28" spans="1:8" ht="19.5" customHeight="1">
      <c r="A28" s="5" t="s">
        <v>20</v>
      </c>
      <c r="B28" s="4" t="s">
        <v>28</v>
      </c>
      <c r="C28" s="228">
        <f t="shared" si="0"/>
        <v>6190551</v>
      </c>
      <c r="D28" s="228">
        <v>2426784</v>
      </c>
      <c r="E28" s="228">
        <v>8617335</v>
      </c>
      <c r="F28" s="230">
        <v>80.7</v>
      </c>
      <c r="G28" s="226">
        <v>111.57</v>
      </c>
      <c r="H28" s="229">
        <v>135.88</v>
      </c>
    </row>
    <row r="29" spans="1:8" ht="19.5" customHeight="1">
      <c r="A29" s="5" t="s">
        <v>201</v>
      </c>
      <c r="B29" s="4" t="s">
        <v>28</v>
      </c>
      <c r="C29" s="228">
        <f t="shared" si="0"/>
        <v>29937</v>
      </c>
      <c r="D29" s="228">
        <v>13259</v>
      </c>
      <c r="E29" s="228">
        <v>43196</v>
      </c>
      <c r="F29" s="230">
        <v>70</v>
      </c>
      <c r="G29" s="226">
        <v>49.76</v>
      </c>
      <c r="H29" s="13">
        <v>95.15</v>
      </c>
    </row>
    <row r="30" spans="1:8" ht="19.5" customHeight="1">
      <c r="A30" s="5" t="s">
        <v>175</v>
      </c>
      <c r="B30" s="4" t="s">
        <v>0</v>
      </c>
      <c r="C30" s="228">
        <f t="shared" si="0"/>
        <v>245</v>
      </c>
      <c r="D30" s="228">
        <v>114</v>
      </c>
      <c r="E30" s="228">
        <v>359</v>
      </c>
      <c r="F30" s="226">
        <v>111.76</v>
      </c>
      <c r="G30" s="226">
        <v>137.35</v>
      </c>
      <c r="H30" s="229">
        <v>132.96</v>
      </c>
    </row>
    <row r="31" spans="1:8" ht="19.5" customHeight="1">
      <c r="A31" s="5" t="s">
        <v>176</v>
      </c>
      <c r="B31" s="4" t="s">
        <v>0</v>
      </c>
      <c r="C31" s="228">
        <f t="shared" si="0"/>
        <v>216</v>
      </c>
      <c r="D31" s="228">
        <v>86</v>
      </c>
      <c r="E31" s="228">
        <v>302</v>
      </c>
      <c r="F31" s="226">
        <v>101.18</v>
      </c>
      <c r="G31" s="226">
        <v>175.51</v>
      </c>
      <c r="H31" s="229">
        <v>154.87</v>
      </c>
    </row>
    <row r="32" spans="1:8" ht="19.5" customHeight="1">
      <c r="A32" s="5" t="s">
        <v>177</v>
      </c>
      <c r="B32" s="4" t="s">
        <v>0</v>
      </c>
      <c r="C32" s="228">
        <f t="shared" si="0"/>
        <v>502</v>
      </c>
      <c r="D32" s="228">
        <v>170</v>
      </c>
      <c r="E32" s="228">
        <v>672</v>
      </c>
      <c r="F32" s="230">
        <v>107.59</v>
      </c>
      <c r="G32" s="226">
        <v>94.44</v>
      </c>
      <c r="H32" s="229">
        <v>94.78</v>
      </c>
    </row>
    <row r="33" spans="1:8" ht="19.5" customHeight="1">
      <c r="A33" s="5" t="s">
        <v>251</v>
      </c>
      <c r="B33" s="4" t="s">
        <v>0</v>
      </c>
      <c r="C33" s="228">
        <f t="shared" si="0"/>
        <v>2373</v>
      </c>
      <c r="D33" s="228">
        <v>837</v>
      </c>
      <c r="E33" s="228">
        <v>3210</v>
      </c>
      <c r="F33" s="226">
        <v>81.18</v>
      </c>
      <c r="G33" s="226">
        <v>135.66</v>
      </c>
      <c r="H33" s="13">
        <v>112.47</v>
      </c>
    </row>
    <row r="34" spans="1:8" ht="19.5" customHeight="1">
      <c r="A34" s="5" t="s">
        <v>178</v>
      </c>
      <c r="B34" s="4" t="s">
        <v>0</v>
      </c>
      <c r="C34" s="228">
        <f t="shared" si="0"/>
        <v>175</v>
      </c>
      <c r="D34" s="228">
        <v>62</v>
      </c>
      <c r="E34" s="228">
        <v>237</v>
      </c>
      <c r="F34" s="226">
        <v>108.77</v>
      </c>
      <c r="G34" s="230">
        <v>124</v>
      </c>
      <c r="H34" s="13">
        <v>115.05</v>
      </c>
    </row>
    <row r="35" spans="1:8" ht="19.5" customHeight="1">
      <c r="A35" s="5" t="s">
        <v>179</v>
      </c>
      <c r="B35" s="4" t="s">
        <v>180</v>
      </c>
      <c r="C35" s="228">
        <f t="shared" si="0"/>
        <v>61767</v>
      </c>
      <c r="D35" s="228">
        <v>22874</v>
      </c>
      <c r="E35" s="228">
        <v>84641</v>
      </c>
      <c r="F35" s="226">
        <v>101.84</v>
      </c>
      <c r="G35" s="226">
        <v>111.94</v>
      </c>
      <c r="H35" s="229">
        <v>103.75</v>
      </c>
    </row>
    <row r="36" spans="1:8" ht="19.5" customHeight="1">
      <c r="A36" s="5" t="s">
        <v>181</v>
      </c>
      <c r="B36" s="4" t="s">
        <v>180</v>
      </c>
      <c r="C36" s="228">
        <f t="shared" si="0"/>
        <v>11275</v>
      </c>
      <c r="D36" s="228">
        <v>5612</v>
      </c>
      <c r="E36" s="228">
        <v>16887</v>
      </c>
      <c r="F36" s="226">
        <v>122.13</v>
      </c>
      <c r="G36" s="226">
        <v>163.19</v>
      </c>
      <c r="H36" s="229">
        <v>144.57</v>
      </c>
    </row>
    <row r="37" spans="1:8" ht="19.5" customHeight="1">
      <c r="A37" s="205"/>
      <c r="B37" s="204"/>
      <c r="C37" s="204"/>
      <c r="D37" s="204"/>
      <c r="E37" s="204"/>
      <c r="F37" s="204"/>
      <c r="G37" s="204"/>
      <c r="H37" s="204"/>
    </row>
    <row r="38" spans="1:8" ht="19.5" customHeight="1">
      <c r="A38" s="205"/>
      <c r="B38" s="204"/>
      <c r="C38" s="204"/>
      <c r="D38" s="204"/>
      <c r="E38" s="204"/>
      <c r="F38" s="204"/>
      <c r="G38" s="204"/>
      <c r="H38" s="204"/>
    </row>
    <row r="39" spans="1:8" ht="19.5" customHeight="1">
      <c r="A39" s="205"/>
      <c r="B39" s="204"/>
      <c r="C39" s="204"/>
      <c r="D39" s="204"/>
      <c r="E39" s="204"/>
      <c r="F39" s="204"/>
      <c r="G39" s="204"/>
      <c r="H39" s="204"/>
    </row>
    <row r="40" spans="1:8" ht="19.5" customHeight="1">
      <c r="A40" s="205"/>
      <c r="B40" s="204"/>
      <c r="C40" s="204"/>
      <c r="D40" s="204"/>
      <c r="E40" s="204"/>
      <c r="F40" s="204"/>
      <c r="G40" s="204"/>
      <c r="H40" s="204"/>
    </row>
    <row r="41" spans="1:8" ht="19.5" customHeight="1">
      <c r="A41" s="205"/>
      <c r="B41" s="204"/>
      <c r="C41" s="204"/>
      <c r="D41" s="204"/>
      <c r="E41" s="204"/>
      <c r="F41" s="204"/>
      <c r="G41" s="204"/>
      <c r="H41" s="204"/>
    </row>
    <row r="42" spans="1:8" ht="19.5" customHeight="1">
      <c r="A42" s="205"/>
      <c r="B42" s="204"/>
      <c r="C42" s="204"/>
      <c r="D42" s="204"/>
      <c r="E42" s="204"/>
      <c r="F42" s="204"/>
      <c r="G42" s="204"/>
      <c r="H42" s="204"/>
    </row>
    <row r="43" spans="1:8" ht="19.5" customHeight="1">
      <c r="A43" s="205"/>
      <c r="B43" s="204"/>
      <c r="C43" s="204"/>
      <c r="D43" s="204"/>
      <c r="E43" s="204"/>
      <c r="F43" s="204"/>
      <c r="G43" s="204"/>
      <c r="H43" s="204"/>
    </row>
    <row r="44" spans="1:8" ht="44.25" customHeight="1">
      <c r="A44" s="347" t="s">
        <v>310</v>
      </c>
      <c r="B44" s="347"/>
      <c r="C44" s="347"/>
      <c r="D44" s="347"/>
      <c r="E44" s="347"/>
      <c r="F44" s="347"/>
      <c r="G44" s="347"/>
      <c r="H44" s="347"/>
    </row>
    <row r="45" spans="1:8" ht="19.5" customHeight="1" thickBot="1">
      <c r="A45" s="193"/>
      <c r="B45" s="193"/>
      <c r="C45" s="193"/>
      <c r="D45" s="193"/>
      <c r="E45" s="193"/>
      <c r="F45" s="193"/>
      <c r="G45" s="193"/>
      <c r="H45" s="193"/>
    </row>
    <row r="46" spans="1:8" ht="22.5" customHeight="1">
      <c r="A46" s="342"/>
      <c r="B46" s="344" t="s">
        <v>62</v>
      </c>
      <c r="C46" s="210" t="s">
        <v>3</v>
      </c>
      <c r="D46" s="210" t="s">
        <v>208</v>
      </c>
      <c r="E46" s="210" t="s">
        <v>210</v>
      </c>
      <c r="F46" s="340" t="s">
        <v>282</v>
      </c>
      <c r="G46" s="340"/>
      <c r="H46" s="210" t="s">
        <v>266</v>
      </c>
    </row>
    <row r="47" spans="1:8" ht="22.5" customHeight="1">
      <c r="A47" s="343"/>
      <c r="B47" s="345"/>
      <c r="C47" s="209" t="s">
        <v>261</v>
      </c>
      <c r="D47" s="209" t="s">
        <v>265</v>
      </c>
      <c r="E47" s="209" t="s">
        <v>264</v>
      </c>
      <c r="F47" s="341" t="s">
        <v>212</v>
      </c>
      <c r="G47" s="341"/>
      <c r="H47" s="209" t="s">
        <v>283</v>
      </c>
    </row>
    <row r="48" spans="1:8" ht="22.5" customHeight="1">
      <c r="A48" s="343"/>
      <c r="B48" s="345"/>
      <c r="C48" s="209" t="s">
        <v>211</v>
      </c>
      <c r="D48" s="209" t="s">
        <v>211</v>
      </c>
      <c r="E48" s="209" t="s">
        <v>211</v>
      </c>
      <c r="F48" s="212" t="s">
        <v>260</v>
      </c>
      <c r="G48" s="212" t="s">
        <v>203</v>
      </c>
      <c r="H48" s="209" t="s">
        <v>213</v>
      </c>
    </row>
    <row r="49" spans="1:8" ht="22.5" customHeight="1">
      <c r="A49" s="343"/>
      <c r="B49" s="346"/>
      <c r="C49" s="208">
        <v>2019</v>
      </c>
      <c r="D49" s="208">
        <v>2019</v>
      </c>
      <c r="E49" s="208">
        <v>2019</v>
      </c>
      <c r="F49" s="208" t="s">
        <v>278</v>
      </c>
      <c r="G49" s="208" t="s">
        <v>209</v>
      </c>
      <c r="H49" s="208" t="s">
        <v>284</v>
      </c>
    </row>
    <row r="50" spans="1:8" ht="19.5" customHeight="1">
      <c r="A50" s="5" t="s">
        <v>182</v>
      </c>
      <c r="B50" s="4" t="s">
        <v>183</v>
      </c>
      <c r="C50" s="228">
        <f>E50-D50</f>
        <v>50217</v>
      </c>
      <c r="D50" s="228">
        <v>21810</v>
      </c>
      <c r="E50" s="228">
        <v>72027</v>
      </c>
      <c r="F50" s="226">
        <v>118.89</v>
      </c>
      <c r="G50" s="226">
        <v>103.04</v>
      </c>
      <c r="H50" s="229">
        <v>112.74</v>
      </c>
    </row>
    <row r="51" spans="1:8" ht="19.5" customHeight="1">
      <c r="A51" s="5" t="s">
        <v>21</v>
      </c>
      <c r="B51" s="4" t="s">
        <v>41</v>
      </c>
      <c r="C51" s="228">
        <f>E51-D51</f>
        <v>1027507</v>
      </c>
      <c r="D51" s="228">
        <v>372945</v>
      </c>
      <c r="E51" s="228">
        <v>1400452</v>
      </c>
      <c r="F51" s="226">
        <v>100.97</v>
      </c>
      <c r="G51" s="226">
        <v>106.27</v>
      </c>
      <c r="H51" s="229">
        <v>109.26</v>
      </c>
    </row>
    <row r="52" spans="1:8" ht="19.5" customHeight="1">
      <c r="A52" s="5" t="s">
        <v>184</v>
      </c>
      <c r="B52" s="4" t="s">
        <v>0</v>
      </c>
      <c r="C52" s="228">
        <f aca="true" t="shared" si="1" ref="C52:C71">E52-D52</f>
        <v>679</v>
      </c>
      <c r="D52" s="228">
        <v>254</v>
      </c>
      <c r="E52" s="228">
        <v>933</v>
      </c>
      <c r="F52" s="226">
        <v>102.83</v>
      </c>
      <c r="G52" s="230">
        <v>88.19</v>
      </c>
      <c r="H52" s="13">
        <v>97.8</v>
      </c>
    </row>
    <row r="53" spans="1:8" ht="19.5" customHeight="1">
      <c r="A53" s="5" t="s">
        <v>185</v>
      </c>
      <c r="B53" s="4" t="s">
        <v>0</v>
      </c>
      <c r="C53" s="228">
        <f t="shared" si="1"/>
        <v>74</v>
      </c>
      <c r="D53" s="228">
        <v>15</v>
      </c>
      <c r="E53" s="228">
        <v>89</v>
      </c>
      <c r="F53" s="230">
        <v>75</v>
      </c>
      <c r="G53" s="230">
        <v>28.85</v>
      </c>
      <c r="H53" s="229">
        <v>58.17</v>
      </c>
    </row>
    <row r="54" spans="1:8" ht="19.5" customHeight="1">
      <c r="A54" s="5" t="s">
        <v>186</v>
      </c>
      <c r="B54" s="4" t="s">
        <v>0</v>
      </c>
      <c r="C54" s="228">
        <f t="shared" si="1"/>
        <v>527</v>
      </c>
      <c r="D54" s="228">
        <v>230</v>
      </c>
      <c r="E54" s="228">
        <v>757</v>
      </c>
      <c r="F54" s="226">
        <v>127.78</v>
      </c>
      <c r="G54" s="230">
        <v>100</v>
      </c>
      <c r="H54" s="229">
        <v>104.41</v>
      </c>
    </row>
    <row r="55" spans="1:8" ht="19.5" customHeight="1">
      <c r="A55" s="5" t="s">
        <v>187</v>
      </c>
      <c r="B55" s="4" t="s">
        <v>0</v>
      </c>
      <c r="C55" s="228">
        <f t="shared" si="1"/>
        <v>178</v>
      </c>
      <c r="D55" s="228">
        <v>46</v>
      </c>
      <c r="E55" s="228">
        <v>224</v>
      </c>
      <c r="F55" s="230">
        <v>73.02</v>
      </c>
      <c r="G55" s="230">
        <v>92</v>
      </c>
      <c r="H55" s="229">
        <v>106.67</v>
      </c>
    </row>
    <row r="56" spans="1:8" ht="19.5" customHeight="1">
      <c r="A56" s="5" t="s">
        <v>22</v>
      </c>
      <c r="B56" s="4" t="s">
        <v>0</v>
      </c>
      <c r="C56" s="228">
        <f t="shared" si="1"/>
        <v>4131</v>
      </c>
      <c r="D56" s="228">
        <v>1139</v>
      </c>
      <c r="E56" s="228">
        <v>5270</v>
      </c>
      <c r="F56" s="226">
        <v>103.26</v>
      </c>
      <c r="G56" s="230">
        <v>85.19</v>
      </c>
      <c r="H56" s="229">
        <v>131.88</v>
      </c>
    </row>
    <row r="57" spans="1:8" ht="19.5" customHeight="1">
      <c r="A57" s="5" t="s">
        <v>23</v>
      </c>
      <c r="B57" s="4" t="s">
        <v>0</v>
      </c>
      <c r="C57" s="228">
        <f t="shared" si="1"/>
        <v>25376</v>
      </c>
      <c r="D57" s="228">
        <v>10369</v>
      </c>
      <c r="E57" s="228">
        <v>35745</v>
      </c>
      <c r="F57" s="226">
        <v>101.38</v>
      </c>
      <c r="G57" s="226">
        <v>127.68</v>
      </c>
      <c r="H57" s="229">
        <v>113.39</v>
      </c>
    </row>
    <row r="58" spans="1:8" ht="19.5" customHeight="1">
      <c r="A58" s="5" t="s">
        <v>5</v>
      </c>
      <c r="B58" s="4" t="s">
        <v>0</v>
      </c>
      <c r="C58" s="228">
        <f t="shared" si="1"/>
        <v>49139</v>
      </c>
      <c r="D58" s="228">
        <v>22000</v>
      </c>
      <c r="E58" s="228">
        <v>71139</v>
      </c>
      <c r="F58" s="230">
        <v>105</v>
      </c>
      <c r="G58" s="231">
        <v>90.23</v>
      </c>
      <c r="H58" s="232">
        <v>78.13</v>
      </c>
    </row>
    <row r="59" spans="1:8" ht="19.5" customHeight="1">
      <c r="A59" s="5" t="s">
        <v>188</v>
      </c>
      <c r="B59" s="4" t="s">
        <v>189</v>
      </c>
      <c r="C59" s="228">
        <f t="shared" si="1"/>
        <v>981</v>
      </c>
      <c r="D59" s="228">
        <v>250</v>
      </c>
      <c r="E59" s="228">
        <v>1231</v>
      </c>
      <c r="F59" s="230">
        <v>95.06</v>
      </c>
      <c r="G59" s="230">
        <v>67.39</v>
      </c>
      <c r="H59" s="229">
        <v>75.94</v>
      </c>
    </row>
    <row r="60" spans="1:8" ht="19.5" customHeight="1">
      <c r="A60" s="5" t="s">
        <v>190</v>
      </c>
      <c r="B60" s="4" t="s">
        <v>189</v>
      </c>
      <c r="C60" s="228">
        <f t="shared" si="1"/>
        <v>164</v>
      </c>
      <c r="D60" s="228">
        <v>76</v>
      </c>
      <c r="E60" s="228">
        <v>240</v>
      </c>
      <c r="F60" s="230">
        <v>102.7</v>
      </c>
      <c r="G60" s="226">
        <v>78.35</v>
      </c>
      <c r="H60" s="229">
        <v>88.24</v>
      </c>
    </row>
    <row r="61" spans="1:8" ht="19.5" customHeight="1">
      <c r="A61" s="5" t="s">
        <v>191</v>
      </c>
      <c r="B61" s="4" t="s">
        <v>29</v>
      </c>
      <c r="C61" s="228">
        <f t="shared" si="1"/>
        <v>7</v>
      </c>
      <c r="D61" s="228">
        <v>3</v>
      </c>
      <c r="E61" s="228">
        <v>10</v>
      </c>
      <c r="F61" s="230">
        <v>150</v>
      </c>
      <c r="G61" s="230">
        <v>150</v>
      </c>
      <c r="H61" s="13">
        <v>55.56</v>
      </c>
    </row>
    <row r="62" spans="1:8" ht="19.5" customHeight="1">
      <c r="A62" s="5" t="s">
        <v>192</v>
      </c>
      <c r="B62" s="4" t="s">
        <v>189</v>
      </c>
      <c r="C62" s="228">
        <f t="shared" si="1"/>
        <v>4</v>
      </c>
      <c r="D62" s="228">
        <v>2</v>
      </c>
      <c r="E62" s="228">
        <v>6</v>
      </c>
      <c r="F62" s="230">
        <v>100</v>
      </c>
      <c r="G62" s="230">
        <v>200</v>
      </c>
      <c r="H62" s="13">
        <v>120</v>
      </c>
    </row>
    <row r="63" spans="1:8" ht="19.5" customHeight="1">
      <c r="A63" s="5" t="s">
        <v>193</v>
      </c>
      <c r="B63" s="4" t="s">
        <v>189</v>
      </c>
      <c r="C63" s="228">
        <f t="shared" si="1"/>
        <v>148</v>
      </c>
      <c r="D63" s="228">
        <v>51</v>
      </c>
      <c r="E63" s="228">
        <v>199</v>
      </c>
      <c r="F63" s="230">
        <v>85</v>
      </c>
      <c r="G63" s="226">
        <v>141.67</v>
      </c>
      <c r="H63" s="229">
        <v>119.88</v>
      </c>
    </row>
    <row r="64" spans="1:8" ht="19.5" customHeight="1">
      <c r="A64" s="5" t="s">
        <v>194</v>
      </c>
      <c r="B64" s="4" t="s">
        <v>189</v>
      </c>
      <c r="C64" s="228">
        <f t="shared" si="1"/>
        <v>13</v>
      </c>
      <c r="D64" s="228">
        <v>4</v>
      </c>
      <c r="E64" s="228">
        <v>17</v>
      </c>
      <c r="F64" s="230">
        <v>100</v>
      </c>
      <c r="G64" s="230">
        <v>100</v>
      </c>
      <c r="H64" s="13">
        <v>100</v>
      </c>
    </row>
    <row r="65" spans="1:8" ht="19.5" customHeight="1">
      <c r="A65" s="5" t="s">
        <v>195</v>
      </c>
      <c r="B65" s="4" t="s">
        <v>189</v>
      </c>
      <c r="C65" s="228">
        <f t="shared" si="1"/>
        <v>78</v>
      </c>
      <c r="D65" s="228">
        <v>23</v>
      </c>
      <c r="E65" s="228">
        <v>101</v>
      </c>
      <c r="F65" s="230">
        <v>100</v>
      </c>
      <c r="G65" s="230">
        <v>143.75</v>
      </c>
      <c r="H65" s="229">
        <v>120.24</v>
      </c>
    </row>
    <row r="66" spans="1:8" ht="19.5" customHeight="1">
      <c r="A66" s="5" t="s">
        <v>196</v>
      </c>
      <c r="B66" s="4" t="s">
        <v>29</v>
      </c>
      <c r="C66" s="228">
        <f t="shared" si="1"/>
        <v>2296707</v>
      </c>
      <c r="D66" s="228">
        <v>762359</v>
      </c>
      <c r="E66" s="228">
        <v>3059066</v>
      </c>
      <c r="F66" s="230">
        <v>89.8</v>
      </c>
      <c r="G66" s="226">
        <v>111.89</v>
      </c>
      <c r="H66" s="13">
        <v>106.5</v>
      </c>
    </row>
    <row r="67" spans="1:8" ht="19.5" customHeight="1">
      <c r="A67" s="5" t="s">
        <v>24</v>
      </c>
      <c r="B67" s="4" t="s">
        <v>29</v>
      </c>
      <c r="C67" s="228">
        <f t="shared" si="1"/>
        <v>1135320</v>
      </c>
      <c r="D67" s="228">
        <v>410187</v>
      </c>
      <c r="E67" s="228">
        <v>1545507</v>
      </c>
      <c r="F67" s="226">
        <v>105.07</v>
      </c>
      <c r="G67" s="226">
        <v>102.24</v>
      </c>
      <c r="H67" s="229">
        <v>107.31</v>
      </c>
    </row>
    <row r="68" spans="1:8" ht="19.5" customHeight="1">
      <c r="A68" s="5" t="s">
        <v>197</v>
      </c>
      <c r="B68" s="4" t="s">
        <v>198</v>
      </c>
      <c r="C68" s="228">
        <f t="shared" si="1"/>
        <v>14761</v>
      </c>
      <c r="D68" s="228">
        <v>4265</v>
      </c>
      <c r="E68" s="228">
        <v>19026</v>
      </c>
      <c r="F68" s="226">
        <v>108.58</v>
      </c>
      <c r="G68" s="230">
        <v>60.64</v>
      </c>
      <c r="H68" s="13">
        <v>54.2</v>
      </c>
    </row>
    <row r="69" spans="1:8" ht="19.5" customHeight="1">
      <c r="A69" s="5" t="s">
        <v>6</v>
      </c>
      <c r="B69" s="4" t="s">
        <v>10</v>
      </c>
      <c r="C69" s="228">
        <f t="shared" si="1"/>
        <v>76</v>
      </c>
      <c r="D69" s="228">
        <v>38</v>
      </c>
      <c r="E69" s="228">
        <v>114</v>
      </c>
      <c r="F69" s="230">
        <v>122.58</v>
      </c>
      <c r="G69" s="226">
        <v>42.22</v>
      </c>
      <c r="H69" s="229">
        <v>33.33</v>
      </c>
    </row>
    <row r="70" spans="1:8" ht="19.5" customHeight="1">
      <c r="A70" s="5" t="s">
        <v>7</v>
      </c>
      <c r="B70" s="4" t="s">
        <v>10</v>
      </c>
      <c r="C70" s="228">
        <f t="shared" si="1"/>
        <v>429</v>
      </c>
      <c r="D70" s="228">
        <v>150</v>
      </c>
      <c r="E70" s="228">
        <v>579</v>
      </c>
      <c r="F70" s="230">
        <v>108.7</v>
      </c>
      <c r="G70" s="226">
        <v>101.35</v>
      </c>
      <c r="H70" s="13">
        <v>109.04</v>
      </c>
    </row>
    <row r="71" spans="1:8" ht="19.5" customHeight="1">
      <c r="A71" s="5" t="s">
        <v>30</v>
      </c>
      <c r="B71" s="4" t="s">
        <v>42</v>
      </c>
      <c r="C71" s="228">
        <f t="shared" si="1"/>
        <v>6981</v>
      </c>
      <c r="D71" s="228">
        <v>2483</v>
      </c>
      <c r="E71" s="228">
        <v>9464</v>
      </c>
      <c r="F71" s="230">
        <v>101.6</v>
      </c>
      <c r="G71" s="230">
        <v>104.99</v>
      </c>
      <c r="H71" s="229">
        <v>105.23</v>
      </c>
    </row>
    <row r="72" spans="1:8" ht="19.5" customHeight="1">
      <c r="A72" s="205"/>
      <c r="B72" s="204"/>
      <c r="C72" s="204"/>
      <c r="D72" s="204"/>
      <c r="E72" s="204"/>
      <c r="F72" s="204"/>
      <c r="G72" s="204"/>
      <c r="H72" s="204"/>
    </row>
    <row r="73" spans="1:8" ht="19.5" customHeight="1">
      <c r="A73" s="205"/>
      <c r="B73" s="204"/>
      <c r="C73" s="204"/>
      <c r="D73" s="204"/>
      <c r="E73" s="204"/>
      <c r="F73" s="204"/>
      <c r="G73" s="204"/>
      <c r="H73" s="204"/>
    </row>
    <row r="74" spans="1:8" ht="19.5" customHeight="1">
      <c r="A74" s="205"/>
      <c r="B74" s="204"/>
      <c r="C74" s="204"/>
      <c r="D74" s="204"/>
      <c r="E74" s="204"/>
      <c r="F74" s="204"/>
      <c r="G74" s="204"/>
      <c r="H74" s="204"/>
    </row>
    <row r="75" spans="1:8" ht="19.5" customHeight="1">
      <c r="A75" s="205"/>
      <c r="B75" s="204"/>
      <c r="C75" s="204"/>
      <c r="D75" s="204"/>
      <c r="E75" s="204"/>
      <c r="F75" s="204"/>
      <c r="G75" s="204"/>
      <c r="H75" s="204"/>
    </row>
    <row r="76" spans="1:8" ht="19.5" customHeight="1">
      <c r="A76" s="205"/>
      <c r="B76" s="204"/>
      <c r="C76" s="204"/>
      <c r="D76" s="204"/>
      <c r="E76" s="204"/>
      <c r="F76" s="204"/>
      <c r="G76" s="204"/>
      <c r="H76" s="204"/>
    </row>
    <row r="77" spans="1:8" ht="19.5" customHeight="1">
      <c r="A77" s="205"/>
      <c r="B77" s="204"/>
      <c r="C77" s="204"/>
      <c r="D77" s="204"/>
      <c r="E77" s="204"/>
      <c r="F77" s="204"/>
      <c r="G77" s="204"/>
      <c r="H77" s="204"/>
    </row>
    <row r="78" spans="1:8" ht="19.5" customHeight="1">
      <c r="A78" s="205"/>
      <c r="B78" s="204"/>
      <c r="C78" s="204"/>
      <c r="D78" s="204"/>
      <c r="E78" s="204"/>
      <c r="F78" s="204"/>
      <c r="G78" s="204"/>
      <c r="H78" s="204"/>
    </row>
    <row r="79" spans="1:8" ht="19.5" customHeight="1">
      <c r="A79" s="205"/>
      <c r="B79" s="204"/>
      <c r="C79" s="204"/>
      <c r="D79" s="204"/>
      <c r="E79" s="204"/>
      <c r="F79" s="204"/>
      <c r="G79" s="204"/>
      <c r="H79" s="204"/>
    </row>
    <row r="80" spans="1:8" ht="19.5" customHeight="1">
      <c r="A80" s="205"/>
      <c r="B80" s="204"/>
      <c r="C80" s="204"/>
      <c r="D80" s="204"/>
      <c r="E80" s="204"/>
      <c r="F80" s="204"/>
      <c r="G80" s="204"/>
      <c r="H80" s="204"/>
    </row>
    <row r="81" spans="1:8" ht="19.5" customHeight="1">
      <c r="A81" s="205"/>
      <c r="B81" s="204"/>
      <c r="C81" s="204"/>
      <c r="D81" s="204"/>
      <c r="E81" s="204"/>
      <c r="F81" s="204"/>
      <c r="G81" s="204"/>
      <c r="H81" s="204"/>
    </row>
    <row r="82" spans="1:8" ht="19.5" customHeight="1">
      <c r="A82" s="205"/>
      <c r="B82" s="204"/>
      <c r="C82" s="204"/>
      <c r="D82" s="204"/>
      <c r="E82" s="204"/>
      <c r="F82" s="204"/>
      <c r="G82" s="204"/>
      <c r="H82" s="204"/>
    </row>
    <row r="83" spans="1:8" ht="19.5" customHeight="1">
      <c r="A83" s="205"/>
      <c r="B83" s="204"/>
      <c r="C83" s="204"/>
      <c r="D83" s="204"/>
      <c r="E83" s="204"/>
      <c r="F83" s="204"/>
      <c r="G83" s="204"/>
      <c r="H83" s="204"/>
    </row>
    <row r="84" spans="1:8" ht="19.5" customHeight="1">
      <c r="A84" s="205"/>
      <c r="B84" s="204"/>
      <c r="C84" s="204"/>
      <c r="D84" s="204"/>
      <c r="E84" s="204"/>
      <c r="F84" s="204"/>
      <c r="G84" s="204"/>
      <c r="H84" s="204"/>
    </row>
    <row r="85" spans="1:8" ht="19.5" customHeight="1">
      <c r="A85" s="205"/>
      <c r="B85" s="204"/>
      <c r="C85" s="204"/>
      <c r="D85" s="204"/>
      <c r="E85" s="204"/>
      <c r="F85" s="204"/>
      <c r="G85" s="204"/>
      <c r="H85" s="204"/>
    </row>
    <row r="86" spans="1:8" ht="19.5" customHeight="1">
      <c r="A86" s="205"/>
      <c r="B86" s="204"/>
      <c r="C86" s="204"/>
      <c r="D86" s="204"/>
      <c r="E86" s="204"/>
      <c r="F86" s="204"/>
      <c r="G86" s="204"/>
      <c r="H86" s="204"/>
    </row>
    <row r="87" spans="1:8" ht="19.5" customHeight="1">
      <c r="A87" s="205"/>
      <c r="B87" s="204"/>
      <c r="C87" s="204"/>
      <c r="D87" s="204"/>
      <c r="E87" s="204"/>
      <c r="F87" s="204"/>
      <c r="G87" s="204"/>
      <c r="H87" s="204"/>
    </row>
    <row r="88" spans="1:8" ht="19.5" customHeight="1">
      <c r="A88" s="205"/>
      <c r="B88" s="204"/>
      <c r="C88" s="204"/>
      <c r="D88" s="204"/>
      <c r="E88" s="204"/>
      <c r="F88" s="204"/>
      <c r="G88" s="204"/>
      <c r="H88" s="204"/>
    </row>
    <row r="89" spans="1:8" ht="19.5" customHeight="1">
      <c r="A89" s="205"/>
      <c r="B89" s="204"/>
      <c r="C89" s="204"/>
      <c r="D89" s="204"/>
      <c r="E89" s="204"/>
      <c r="F89" s="204"/>
      <c r="G89" s="204"/>
      <c r="H89" s="204"/>
    </row>
    <row r="90" spans="1:8" ht="19.5" customHeight="1">
      <c r="A90" s="205"/>
      <c r="B90" s="204"/>
      <c r="C90" s="204"/>
      <c r="D90" s="204"/>
      <c r="E90" s="204"/>
      <c r="F90" s="204"/>
      <c r="G90" s="204"/>
      <c r="H90" s="204"/>
    </row>
    <row r="91" spans="1:8" ht="19.5" customHeight="1">
      <c r="A91" s="205"/>
      <c r="B91" s="204"/>
      <c r="C91" s="204"/>
      <c r="D91" s="204"/>
      <c r="E91" s="204"/>
      <c r="F91" s="204"/>
      <c r="G91" s="204"/>
      <c r="H91" s="204"/>
    </row>
    <row r="92" spans="1:8" ht="19.5" customHeight="1">
      <c r="A92" s="205"/>
      <c r="B92" s="204"/>
      <c r="C92" s="204"/>
      <c r="D92" s="204"/>
      <c r="E92" s="204"/>
      <c r="F92" s="204"/>
      <c r="G92" s="204"/>
      <c r="H92" s="204"/>
    </row>
    <row r="93" spans="1:8" ht="19.5" customHeight="1">
      <c r="A93" s="205"/>
      <c r="B93" s="204"/>
      <c r="C93" s="204"/>
      <c r="D93" s="204"/>
      <c r="E93" s="204"/>
      <c r="F93" s="204"/>
      <c r="G93" s="204"/>
      <c r="H93" s="204"/>
    </row>
    <row r="94" spans="1:8" ht="19.5" customHeight="1">
      <c r="A94" s="205"/>
      <c r="B94" s="204"/>
      <c r="C94" s="204"/>
      <c r="D94" s="204"/>
      <c r="E94" s="204"/>
      <c r="F94" s="204"/>
      <c r="G94" s="204"/>
      <c r="H94" s="204"/>
    </row>
    <row r="95" spans="1:8" ht="19.5" customHeight="1">
      <c r="A95" s="205"/>
      <c r="B95" s="204"/>
      <c r="C95" s="204"/>
      <c r="D95" s="204"/>
      <c r="E95" s="204"/>
      <c r="F95" s="204"/>
      <c r="G95" s="204"/>
      <c r="H95" s="204"/>
    </row>
    <row r="96" spans="1:8" ht="19.5" customHeight="1">
      <c r="A96" s="205"/>
      <c r="B96" s="204"/>
      <c r="C96" s="204"/>
      <c r="D96" s="204"/>
      <c r="E96" s="204"/>
      <c r="F96" s="204"/>
      <c r="G96" s="204"/>
      <c r="H96" s="204"/>
    </row>
    <row r="97" spans="1:8" ht="19.5" customHeight="1">
      <c r="A97" s="205"/>
      <c r="B97" s="204"/>
      <c r="C97" s="204"/>
      <c r="D97" s="204"/>
      <c r="E97" s="204"/>
      <c r="F97" s="204"/>
      <c r="G97" s="204"/>
      <c r="H97" s="204"/>
    </row>
    <row r="98" spans="1:8" ht="19.5" customHeight="1">
      <c r="A98" s="205"/>
      <c r="B98" s="204"/>
      <c r="C98" s="204"/>
      <c r="D98" s="204"/>
      <c r="E98" s="204"/>
      <c r="F98" s="204"/>
      <c r="G98" s="204"/>
      <c r="H98" s="204"/>
    </row>
    <row r="99" spans="1:8" ht="19.5" customHeight="1">
      <c r="A99" s="205"/>
      <c r="B99" s="204"/>
      <c r="C99" s="204"/>
      <c r="D99" s="204"/>
      <c r="E99" s="204"/>
      <c r="F99" s="204"/>
      <c r="G99" s="204"/>
      <c r="H99" s="204"/>
    </row>
    <row r="100" spans="1:8" ht="19.5" customHeight="1">
      <c r="A100" s="205"/>
      <c r="B100" s="204"/>
      <c r="C100" s="204"/>
      <c r="D100" s="204"/>
      <c r="E100" s="204"/>
      <c r="F100" s="204"/>
      <c r="G100" s="204"/>
      <c r="H100" s="204"/>
    </row>
    <row r="101" spans="1:8" ht="15.75">
      <c r="A101" s="205"/>
      <c r="B101" s="204"/>
      <c r="C101" s="204"/>
      <c r="D101" s="204"/>
      <c r="E101" s="204"/>
      <c r="F101" s="204"/>
      <c r="G101" s="204"/>
      <c r="H101" s="204"/>
    </row>
    <row r="102" spans="1:8" ht="15.75">
      <c r="A102" s="205"/>
      <c r="B102" s="204"/>
      <c r="C102" s="204"/>
      <c r="D102" s="204"/>
      <c r="E102" s="204"/>
      <c r="F102" s="204"/>
      <c r="G102" s="204"/>
      <c r="H102" s="204"/>
    </row>
    <row r="103" spans="1:8" ht="15.75">
      <c r="A103" s="205"/>
      <c r="B103" s="204"/>
      <c r="C103" s="204"/>
      <c r="D103" s="204"/>
      <c r="E103" s="204"/>
      <c r="F103" s="204"/>
      <c r="G103" s="204"/>
      <c r="H103" s="204"/>
    </row>
    <row r="104" spans="1:8" ht="15.75">
      <c r="A104" s="205"/>
      <c r="B104" s="204"/>
      <c r="C104" s="204"/>
      <c r="D104" s="204"/>
      <c r="E104" s="204"/>
      <c r="F104" s="204"/>
      <c r="G104" s="204"/>
      <c r="H104" s="204"/>
    </row>
    <row r="105" spans="1:8" ht="15.75">
      <c r="A105" s="205"/>
      <c r="B105" s="204"/>
      <c r="C105" s="204"/>
      <c r="D105" s="204"/>
      <c r="E105" s="204"/>
      <c r="F105" s="204"/>
      <c r="G105" s="204"/>
      <c r="H105" s="204"/>
    </row>
    <row r="106" spans="1:8" ht="15.75">
      <c r="A106" s="205"/>
      <c r="B106" s="204"/>
      <c r="C106" s="204"/>
      <c r="D106" s="204"/>
      <c r="E106" s="204"/>
      <c r="F106" s="204"/>
      <c r="G106" s="204"/>
      <c r="H106" s="204"/>
    </row>
    <row r="107" spans="1:8" ht="15.75">
      <c r="A107" s="205"/>
      <c r="B107" s="204"/>
      <c r="C107" s="204"/>
      <c r="D107" s="204"/>
      <c r="E107" s="204"/>
      <c r="F107" s="204"/>
      <c r="G107" s="204"/>
      <c r="H107" s="204"/>
    </row>
    <row r="108" spans="1:8" ht="15.75">
      <c r="A108" s="205"/>
      <c r="B108" s="204"/>
      <c r="C108" s="204"/>
      <c r="D108" s="204"/>
      <c r="E108" s="204"/>
      <c r="F108" s="204"/>
      <c r="G108" s="204"/>
      <c r="H108" s="204"/>
    </row>
    <row r="109" spans="1:8" ht="15.75">
      <c r="A109" s="205"/>
      <c r="B109" s="204"/>
      <c r="C109" s="204"/>
      <c r="D109" s="204"/>
      <c r="E109" s="204"/>
      <c r="F109" s="204"/>
      <c r="G109" s="204"/>
      <c r="H109" s="204"/>
    </row>
    <row r="110" spans="1:8" ht="15.75">
      <c r="A110" s="205"/>
      <c r="B110" s="204"/>
      <c r="C110" s="204"/>
      <c r="D110" s="204"/>
      <c r="E110" s="204"/>
      <c r="F110" s="204"/>
      <c r="G110" s="204"/>
      <c r="H110" s="204"/>
    </row>
    <row r="111" spans="1:8" ht="15.75">
      <c r="A111" s="205"/>
      <c r="B111" s="204"/>
      <c r="C111" s="204"/>
      <c r="D111" s="204"/>
      <c r="E111" s="204"/>
      <c r="F111" s="204"/>
      <c r="G111" s="204"/>
      <c r="H111" s="204"/>
    </row>
    <row r="112" spans="1:8" ht="15.75">
      <c r="A112" s="205"/>
      <c r="B112" s="204"/>
      <c r="C112" s="204"/>
      <c r="D112" s="204"/>
      <c r="E112" s="204"/>
      <c r="F112" s="204"/>
      <c r="G112" s="204"/>
      <c r="H112" s="204"/>
    </row>
    <row r="113" spans="1:8" ht="15.75">
      <c r="A113" s="205"/>
      <c r="B113" s="204"/>
      <c r="C113" s="204"/>
      <c r="D113" s="204"/>
      <c r="E113" s="204"/>
      <c r="F113" s="204"/>
      <c r="G113" s="204"/>
      <c r="H113" s="204"/>
    </row>
    <row r="114" spans="1:8" ht="15.75">
      <c r="A114" s="205"/>
      <c r="B114" s="204"/>
      <c r="C114" s="204"/>
      <c r="D114" s="204"/>
      <c r="E114" s="204"/>
      <c r="F114" s="204"/>
      <c r="G114" s="204"/>
      <c r="H114" s="204"/>
    </row>
    <row r="115" spans="1:8" ht="15.75">
      <c r="A115" s="205"/>
      <c r="B115" s="204"/>
      <c r="C115" s="204"/>
      <c r="D115" s="204"/>
      <c r="E115" s="204"/>
      <c r="F115" s="204"/>
      <c r="G115" s="204"/>
      <c r="H115" s="204"/>
    </row>
    <row r="116" spans="1:8" ht="15.75">
      <c r="A116" s="205"/>
      <c r="B116" s="204"/>
      <c r="C116" s="204"/>
      <c r="D116" s="204"/>
      <c r="E116" s="204"/>
      <c r="F116" s="204"/>
      <c r="G116" s="204"/>
      <c r="H116" s="204"/>
    </row>
    <row r="117" spans="1:8" ht="15.75">
      <c r="A117" s="205"/>
      <c r="B117" s="204"/>
      <c r="C117" s="204"/>
      <c r="D117" s="204"/>
      <c r="E117" s="204"/>
      <c r="F117" s="204"/>
      <c r="G117" s="204"/>
      <c r="H117" s="204"/>
    </row>
    <row r="118" spans="1:8" ht="15.75">
      <c r="A118" s="205"/>
      <c r="B118" s="204"/>
      <c r="C118" s="204"/>
      <c r="D118" s="204"/>
      <c r="E118" s="204"/>
      <c r="F118" s="204"/>
      <c r="G118" s="204"/>
      <c r="H118" s="204"/>
    </row>
    <row r="119" spans="1:8" ht="15.75">
      <c r="A119" s="205"/>
      <c r="B119" s="204"/>
      <c r="C119" s="204"/>
      <c r="D119" s="204"/>
      <c r="E119" s="204"/>
      <c r="F119" s="204"/>
      <c r="G119" s="204"/>
      <c r="H119" s="204"/>
    </row>
    <row r="120" spans="1:8" ht="15.75">
      <c r="A120" s="205"/>
      <c r="B120" s="204"/>
      <c r="C120" s="204"/>
      <c r="D120" s="204"/>
      <c r="E120" s="204"/>
      <c r="F120" s="204"/>
      <c r="G120" s="204"/>
      <c r="H120" s="204"/>
    </row>
    <row r="121" spans="1:8" ht="15.75">
      <c r="A121" s="205"/>
      <c r="B121" s="204"/>
      <c r="C121" s="204"/>
      <c r="D121" s="204"/>
      <c r="E121" s="204"/>
      <c r="F121" s="204"/>
      <c r="G121" s="204"/>
      <c r="H121" s="204"/>
    </row>
    <row r="122" spans="1:8" ht="15.75">
      <c r="A122" s="205"/>
      <c r="B122" s="204"/>
      <c r="C122" s="204"/>
      <c r="D122" s="204"/>
      <c r="E122" s="204"/>
      <c r="F122" s="204"/>
      <c r="G122" s="204"/>
      <c r="H122" s="204"/>
    </row>
    <row r="123" spans="1:8" ht="15.75">
      <c r="A123" s="205"/>
      <c r="B123" s="204"/>
      <c r="C123" s="204"/>
      <c r="D123" s="204"/>
      <c r="E123" s="204"/>
      <c r="F123" s="204"/>
      <c r="G123" s="204"/>
      <c r="H123" s="204"/>
    </row>
    <row r="124" spans="1:8" ht="15.75">
      <c r="A124" s="205"/>
      <c r="B124" s="204"/>
      <c r="C124" s="204"/>
      <c r="D124" s="204"/>
      <c r="E124" s="204"/>
      <c r="F124" s="204"/>
      <c r="G124" s="204"/>
      <c r="H124" s="204"/>
    </row>
    <row r="125" spans="1:8" ht="15.75">
      <c r="A125" s="205"/>
      <c r="B125" s="204"/>
      <c r="C125" s="204"/>
      <c r="D125" s="204"/>
      <c r="E125" s="204"/>
      <c r="F125" s="204"/>
      <c r="G125" s="204"/>
      <c r="H125" s="204"/>
    </row>
    <row r="126" spans="1:8" ht="15.75">
      <c r="A126" s="205"/>
      <c r="B126" s="204"/>
      <c r="C126" s="204"/>
      <c r="D126" s="204"/>
      <c r="E126" s="204"/>
      <c r="F126" s="204"/>
      <c r="G126" s="204"/>
      <c r="H126" s="204"/>
    </row>
    <row r="127" spans="1:8" ht="15.75">
      <c r="A127" s="205"/>
      <c r="B127" s="204"/>
      <c r="C127" s="204"/>
      <c r="D127" s="204"/>
      <c r="E127" s="204"/>
      <c r="F127" s="204"/>
      <c r="G127" s="204"/>
      <c r="H127" s="204"/>
    </row>
    <row r="128" spans="1:8" ht="15.75">
      <c r="A128" s="205"/>
      <c r="B128" s="204"/>
      <c r="C128" s="204"/>
      <c r="D128" s="204"/>
      <c r="E128" s="204"/>
      <c r="F128" s="204"/>
      <c r="G128" s="204"/>
      <c r="H128" s="204"/>
    </row>
    <row r="129" spans="1:8" ht="15.75">
      <c r="A129" s="205"/>
      <c r="B129" s="204"/>
      <c r="C129" s="204"/>
      <c r="D129" s="204"/>
      <c r="E129" s="204"/>
      <c r="F129" s="204"/>
      <c r="G129" s="204"/>
      <c r="H129" s="204"/>
    </row>
    <row r="130" spans="1:8" ht="15.75">
      <c r="A130" s="205"/>
      <c r="B130" s="204"/>
      <c r="C130" s="204"/>
      <c r="D130" s="204"/>
      <c r="E130" s="204"/>
      <c r="F130" s="204"/>
      <c r="G130" s="204"/>
      <c r="H130" s="204"/>
    </row>
    <row r="131" spans="1:8" ht="15.75">
      <c r="A131" s="205"/>
      <c r="B131" s="204"/>
      <c r="C131" s="204"/>
      <c r="D131" s="204"/>
      <c r="E131" s="204"/>
      <c r="F131" s="204"/>
      <c r="G131" s="204"/>
      <c r="H131" s="204"/>
    </row>
    <row r="132" spans="1:8" ht="15.75">
      <c r="A132" s="205"/>
      <c r="B132" s="204"/>
      <c r="C132" s="204"/>
      <c r="D132" s="204"/>
      <c r="E132" s="204"/>
      <c r="F132" s="204"/>
      <c r="G132" s="204"/>
      <c r="H132" s="204"/>
    </row>
    <row r="133" spans="1:8" ht="15.75">
      <c r="A133" s="205"/>
      <c r="B133" s="204"/>
      <c r="C133" s="204"/>
      <c r="D133" s="204"/>
      <c r="E133" s="204"/>
      <c r="F133" s="204"/>
      <c r="G133" s="204"/>
      <c r="H133" s="204"/>
    </row>
    <row r="134" spans="1:8" ht="15.75">
      <c r="A134" s="205"/>
      <c r="B134" s="204"/>
      <c r="C134" s="204"/>
      <c r="D134" s="204"/>
      <c r="E134" s="204"/>
      <c r="F134" s="204"/>
      <c r="G134" s="204"/>
      <c r="H134" s="204"/>
    </row>
    <row r="135" spans="1:8" ht="15.75">
      <c r="A135" s="205"/>
      <c r="B135" s="204"/>
      <c r="C135" s="204"/>
      <c r="D135" s="204"/>
      <c r="E135" s="204"/>
      <c r="F135" s="204"/>
      <c r="G135" s="204"/>
      <c r="H135" s="204"/>
    </row>
    <row r="136" spans="1:8" ht="15.75">
      <c r="A136" s="205"/>
      <c r="B136" s="204"/>
      <c r="C136" s="204"/>
      <c r="D136" s="204"/>
      <c r="E136" s="204"/>
      <c r="F136" s="204"/>
      <c r="G136" s="204"/>
      <c r="H136" s="204"/>
    </row>
    <row r="137" spans="1:8" ht="15.75">
      <c r="A137" s="205"/>
      <c r="B137" s="204"/>
      <c r="C137" s="204"/>
      <c r="D137" s="204"/>
      <c r="E137" s="204"/>
      <c r="F137" s="204"/>
      <c r="G137" s="204"/>
      <c r="H137" s="204"/>
    </row>
    <row r="138" spans="1:8" ht="15.75">
      <c r="A138" s="205"/>
      <c r="B138" s="204"/>
      <c r="C138" s="204"/>
      <c r="D138" s="204"/>
      <c r="E138" s="204"/>
      <c r="F138" s="204"/>
      <c r="G138" s="204"/>
      <c r="H138" s="204"/>
    </row>
    <row r="139" spans="1:8" ht="15.75">
      <c r="A139" s="205"/>
      <c r="B139" s="204"/>
      <c r="C139" s="204"/>
      <c r="D139" s="204"/>
      <c r="E139" s="204"/>
      <c r="F139" s="204"/>
      <c r="G139" s="204"/>
      <c r="H139" s="204"/>
    </row>
    <row r="140" spans="1:8" ht="15.75">
      <c r="A140" s="205"/>
      <c r="B140" s="204"/>
      <c r="C140" s="204"/>
      <c r="D140" s="204"/>
      <c r="E140" s="204"/>
      <c r="F140" s="204"/>
      <c r="G140" s="204"/>
      <c r="H140" s="204"/>
    </row>
    <row r="141" spans="1:8" ht="15.75">
      <c r="A141" s="205"/>
      <c r="B141" s="204"/>
      <c r="C141" s="204"/>
      <c r="D141" s="204"/>
      <c r="E141" s="204"/>
      <c r="F141" s="204"/>
      <c r="G141" s="204"/>
      <c r="H141" s="204"/>
    </row>
    <row r="142" spans="1:8" ht="15.75">
      <c r="A142" s="205"/>
      <c r="B142" s="204"/>
      <c r="C142" s="204"/>
      <c r="D142" s="204"/>
      <c r="E142" s="204"/>
      <c r="F142" s="204"/>
      <c r="G142" s="204"/>
      <c r="H142" s="204"/>
    </row>
    <row r="143" spans="1:8" ht="15.75">
      <c r="A143" s="205"/>
      <c r="B143" s="204"/>
      <c r="C143" s="204"/>
      <c r="D143" s="204"/>
      <c r="E143" s="204"/>
      <c r="F143" s="204"/>
      <c r="G143" s="204"/>
      <c r="H143" s="204"/>
    </row>
    <row r="144" spans="1:8" ht="15.75">
      <c r="A144" s="205"/>
      <c r="B144" s="204"/>
      <c r="C144" s="204"/>
      <c r="D144" s="204"/>
      <c r="E144" s="204"/>
      <c r="F144" s="204"/>
      <c r="G144" s="204"/>
      <c r="H144" s="204"/>
    </row>
    <row r="145" spans="1:8" ht="15.75">
      <c r="A145" s="205"/>
      <c r="B145" s="204"/>
      <c r="C145" s="204"/>
      <c r="D145" s="204"/>
      <c r="E145" s="204"/>
      <c r="F145" s="204"/>
      <c r="G145" s="204"/>
      <c r="H145" s="204"/>
    </row>
    <row r="146" spans="1:8" ht="15.75">
      <c r="A146" s="205"/>
      <c r="B146" s="204"/>
      <c r="C146" s="204"/>
      <c r="D146" s="204"/>
      <c r="E146" s="204"/>
      <c r="F146" s="204"/>
      <c r="G146" s="204"/>
      <c r="H146" s="204"/>
    </row>
    <row r="147" spans="1:8" ht="15.75">
      <c r="A147" s="205"/>
      <c r="B147" s="204"/>
      <c r="C147" s="204"/>
      <c r="D147" s="204"/>
      <c r="E147" s="204"/>
      <c r="F147" s="204"/>
      <c r="G147" s="204"/>
      <c r="H147" s="204"/>
    </row>
    <row r="148" spans="1:8" ht="15.75">
      <c r="A148" s="205"/>
      <c r="B148" s="204"/>
      <c r="C148" s="204"/>
      <c r="D148" s="204"/>
      <c r="E148" s="204"/>
      <c r="F148" s="204"/>
      <c r="G148" s="204"/>
      <c r="H148" s="204"/>
    </row>
    <row r="149" spans="1:8" ht="15.75">
      <c r="A149" s="205"/>
      <c r="B149" s="204"/>
      <c r="C149" s="204"/>
      <c r="D149" s="204"/>
      <c r="E149" s="204"/>
      <c r="F149" s="204"/>
      <c r="G149" s="204"/>
      <c r="H149" s="204"/>
    </row>
    <row r="150" spans="1:8" ht="15.75">
      <c r="A150" s="205"/>
      <c r="B150" s="204"/>
      <c r="C150" s="204"/>
      <c r="D150" s="204"/>
      <c r="E150" s="204"/>
      <c r="F150" s="204"/>
      <c r="G150" s="204"/>
      <c r="H150" s="204"/>
    </row>
    <row r="151" spans="1:8" ht="15.75">
      <c r="A151" s="205"/>
      <c r="B151" s="204"/>
      <c r="C151" s="204"/>
      <c r="D151" s="204"/>
      <c r="E151" s="204"/>
      <c r="F151" s="204"/>
      <c r="G151" s="204"/>
      <c r="H151" s="204"/>
    </row>
    <row r="152" spans="1:8" ht="15.75">
      <c r="A152" s="205"/>
      <c r="B152" s="204"/>
      <c r="C152" s="204"/>
      <c r="D152" s="204"/>
      <c r="E152" s="204"/>
      <c r="F152" s="204"/>
      <c r="G152" s="204"/>
      <c r="H152" s="204"/>
    </row>
    <row r="153" spans="1:8" ht="15.75">
      <c r="A153" s="205"/>
      <c r="B153" s="204"/>
      <c r="C153" s="204"/>
      <c r="D153" s="204"/>
      <c r="E153" s="204"/>
      <c r="F153" s="204"/>
      <c r="G153" s="204"/>
      <c r="H153" s="204"/>
    </row>
    <row r="154" spans="1:8" ht="15.75">
      <c r="A154" s="205"/>
      <c r="B154" s="204"/>
      <c r="C154" s="204"/>
      <c r="D154" s="204"/>
      <c r="E154" s="204"/>
      <c r="F154" s="204"/>
      <c r="G154" s="204"/>
      <c r="H154" s="204"/>
    </row>
    <row r="155" spans="1:8" ht="15.75">
      <c r="A155" s="205"/>
      <c r="B155" s="204"/>
      <c r="C155" s="204"/>
      <c r="D155" s="204"/>
      <c r="E155" s="204"/>
      <c r="F155" s="204"/>
      <c r="G155" s="204"/>
      <c r="H155" s="204"/>
    </row>
    <row r="156" spans="1:8" ht="15.75">
      <c r="A156" s="205"/>
      <c r="B156" s="204"/>
      <c r="C156" s="204"/>
      <c r="D156" s="204"/>
      <c r="E156" s="204"/>
      <c r="F156" s="204"/>
      <c r="G156" s="204"/>
      <c r="H156" s="204"/>
    </row>
    <row r="157" spans="1:8" ht="15.75">
      <c r="A157" s="205"/>
      <c r="B157" s="204"/>
      <c r="C157" s="204"/>
      <c r="D157" s="204"/>
      <c r="E157" s="204"/>
      <c r="F157" s="204"/>
      <c r="G157" s="204"/>
      <c r="H157" s="204"/>
    </row>
    <row r="158" spans="1:8" ht="15.75">
      <c r="A158" s="205"/>
      <c r="B158" s="204"/>
      <c r="C158" s="204"/>
      <c r="D158" s="204"/>
      <c r="E158" s="204"/>
      <c r="F158" s="204"/>
      <c r="G158" s="204"/>
      <c r="H158" s="204"/>
    </row>
    <row r="159" spans="1:8" ht="15.75">
      <c r="A159" s="205"/>
      <c r="B159" s="204"/>
      <c r="C159" s="204"/>
      <c r="D159" s="204"/>
      <c r="E159" s="204"/>
      <c r="F159" s="204"/>
      <c r="G159" s="204"/>
      <c r="H159" s="204"/>
    </row>
    <row r="160" spans="1:8" ht="15.75">
      <c r="A160" s="205"/>
      <c r="B160" s="204"/>
      <c r="C160" s="204"/>
      <c r="D160" s="204"/>
      <c r="E160" s="204"/>
      <c r="F160" s="204"/>
      <c r="G160" s="204"/>
      <c r="H160" s="204"/>
    </row>
    <row r="161" spans="1:8" ht="15.75">
      <c r="A161" s="205"/>
      <c r="B161" s="204"/>
      <c r="C161" s="204"/>
      <c r="D161" s="204"/>
      <c r="E161" s="204"/>
      <c r="F161" s="204"/>
      <c r="G161" s="204"/>
      <c r="H161" s="204"/>
    </row>
    <row r="162" spans="1:8" ht="15.75">
      <c r="A162" s="205"/>
      <c r="B162" s="204"/>
      <c r="C162" s="204"/>
      <c r="D162" s="204"/>
      <c r="E162" s="204"/>
      <c r="F162" s="204"/>
      <c r="G162" s="204"/>
      <c r="H162" s="204"/>
    </row>
    <row r="163" spans="1:8" ht="15.75">
      <c r="A163" s="205"/>
      <c r="B163" s="204"/>
      <c r="C163" s="204"/>
      <c r="D163" s="204"/>
      <c r="E163" s="204"/>
      <c r="F163" s="204"/>
      <c r="G163" s="204"/>
      <c r="H163" s="204"/>
    </row>
    <row r="164" spans="1:8" ht="15.75">
      <c r="A164" s="205"/>
      <c r="B164" s="204"/>
      <c r="C164" s="204"/>
      <c r="D164" s="204"/>
      <c r="E164" s="204"/>
      <c r="F164" s="204"/>
      <c r="G164" s="204"/>
      <c r="H164" s="204"/>
    </row>
  </sheetData>
  <sheetProtection/>
  <mergeCells count="10">
    <mergeCell ref="F46:G46"/>
    <mergeCell ref="F47:G47"/>
    <mergeCell ref="A46:A49"/>
    <mergeCell ref="B46:B49"/>
    <mergeCell ref="A1:H1"/>
    <mergeCell ref="A3:A6"/>
    <mergeCell ref="B3:B6"/>
    <mergeCell ref="A44:H44"/>
    <mergeCell ref="F3:G3"/>
    <mergeCell ref="F4:G4"/>
  </mergeCells>
  <printOptions horizontalCentered="1"/>
  <pageMargins left="0.1968503937007874" right="0" top="0.4330708661417323" bottom="0.2362204724409449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39"/>
    </sheetView>
  </sheetViews>
  <sheetFormatPr defaultColWidth="9.140625" defaultRowHeight="12.75"/>
  <cols>
    <col min="1" max="1" width="58.140625" style="215" customWidth="1"/>
    <col min="2" max="4" width="12.7109375" style="215" customWidth="1"/>
    <col min="5" max="16384" width="9.140625" style="215" customWidth="1"/>
  </cols>
  <sheetData>
    <row r="1" spans="1:4" ht="37.5" customHeight="1">
      <c r="A1" s="348" t="s">
        <v>348</v>
      </c>
      <c r="B1" s="348"/>
      <c r="C1" s="348"/>
      <c r="D1" s="348"/>
    </row>
    <row r="2" spans="1:4" ht="14.25" customHeight="1" thickBot="1">
      <c r="A2" s="213"/>
      <c r="B2" s="213"/>
      <c r="C2" s="213"/>
      <c r="D2" s="195" t="s">
        <v>43</v>
      </c>
    </row>
    <row r="3" spans="1:4" ht="87" customHeight="1">
      <c r="A3" s="214"/>
      <c r="B3" s="233" t="s">
        <v>286</v>
      </c>
      <c r="C3" s="233" t="s">
        <v>287</v>
      </c>
      <c r="D3" s="233" t="s">
        <v>285</v>
      </c>
    </row>
    <row r="4" spans="1:4" ht="18" customHeight="1">
      <c r="A4" s="216" t="s">
        <v>83</v>
      </c>
      <c r="B4" s="251">
        <v>100.32</v>
      </c>
      <c r="C4" s="251">
        <v>100.41</v>
      </c>
      <c r="D4" s="251">
        <v>100.63</v>
      </c>
    </row>
    <row r="5" spans="1:4" s="218" customFormat="1" ht="18" customHeight="1">
      <c r="A5" s="217" t="s">
        <v>233</v>
      </c>
      <c r="B5" s="252"/>
      <c r="C5" s="252"/>
      <c r="D5" s="252"/>
    </row>
    <row r="6" spans="1:4" ht="18" customHeight="1">
      <c r="A6" s="219" t="s">
        <v>234</v>
      </c>
      <c r="B6" s="235">
        <v>100.11</v>
      </c>
      <c r="C6" s="235">
        <v>118.51</v>
      </c>
      <c r="D6" s="235">
        <v>105.3</v>
      </c>
    </row>
    <row r="7" spans="1:4" ht="18" customHeight="1">
      <c r="A7" s="219" t="s">
        <v>214</v>
      </c>
      <c r="B7" s="235">
        <v>100.35</v>
      </c>
      <c r="C7" s="235">
        <v>100.03</v>
      </c>
      <c r="D7" s="235">
        <v>100.66</v>
      </c>
    </row>
    <row r="8" spans="1:4" ht="30" customHeight="1">
      <c r="A8" s="220" t="s">
        <v>235</v>
      </c>
      <c r="B8" s="234">
        <v>100.09</v>
      </c>
      <c r="C8" s="234">
        <v>99.91</v>
      </c>
      <c r="D8" s="234">
        <v>98.05</v>
      </c>
    </row>
    <row r="9" spans="1:4" ht="18" customHeight="1">
      <c r="A9" s="219" t="s">
        <v>236</v>
      </c>
      <c r="B9" s="235">
        <v>99.9</v>
      </c>
      <c r="C9" s="235">
        <v>99.03</v>
      </c>
      <c r="D9" s="235">
        <v>98.72</v>
      </c>
    </row>
    <row r="10" spans="1:4" s="221" customFormat="1" ht="18" customHeight="1">
      <c r="A10" s="217" t="s">
        <v>237</v>
      </c>
      <c r="B10" s="252"/>
      <c r="C10" s="252"/>
      <c r="D10" s="252"/>
    </row>
    <row r="11" spans="1:4" s="221" customFormat="1" ht="18" customHeight="1">
      <c r="A11" s="222" t="s">
        <v>238</v>
      </c>
      <c r="B11" s="236">
        <v>100</v>
      </c>
      <c r="C11" s="236">
        <v>142.42</v>
      </c>
      <c r="D11" s="236">
        <v>118.53</v>
      </c>
    </row>
    <row r="12" spans="1:4" s="221" customFormat="1" ht="18" customHeight="1">
      <c r="A12" s="222" t="s">
        <v>239</v>
      </c>
      <c r="B12" s="236">
        <v>100.28</v>
      </c>
      <c r="C12" s="236">
        <v>93.72</v>
      </c>
      <c r="D12" s="236">
        <v>90.73</v>
      </c>
    </row>
    <row r="13" spans="1:4" s="221" customFormat="1" ht="18" customHeight="1">
      <c r="A13" s="222" t="s">
        <v>215</v>
      </c>
      <c r="B13" s="236">
        <v>99.76</v>
      </c>
      <c r="C13" s="236">
        <v>101.66</v>
      </c>
      <c r="D13" s="236">
        <v>99.11</v>
      </c>
    </row>
    <row r="14" spans="1:4" s="221" customFormat="1" ht="18" customHeight="1">
      <c r="A14" s="222" t="s">
        <v>216</v>
      </c>
      <c r="B14" s="236">
        <v>100</v>
      </c>
      <c r="C14" s="236">
        <v>101.36</v>
      </c>
      <c r="D14" s="236">
        <v>101.53</v>
      </c>
    </row>
    <row r="15" spans="1:4" s="221" customFormat="1" ht="18" customHeight="1">
      <c r="A15" s="222" t="s">
        <v>217</v>
      </c>
      <c r="B15" s="236">
        <v>102.02</v>
      </c>
      <c r="C15" s="236">
        <v>134.78</v>
      </c>
      <c r="D15" s="236">
        <v>138.76</v>
      </c>
    </row>
    <row r="16" spans="1:4" s="221" customFormat="1" ht="18" customHeight="1">
      <c r="A16" s="222" t="s">
        <v>218</v>
      </c>
      <c r="B16" s="236">
        <v>99.51</v>
      </c>
      <c r="C16" s="236">
        <v>98.41</v>
      </c>
      <c r="D16" s="236">
        <v>100.12</v>
      </c>
    </row>
    <row r="17" spans="1:4" s="221" customFormat="1" ht="18" customHeight="1">
      <c r="A17" s="222" t="s">
        <v>219</v>
      </c>
      <c r="B17" s="236">
        <v>100</v>
      </c>
      <c r="C17" s="236">
        <v>102.51</v>
      </c>
      <c r="D17" s="236">
        <v>98.78</v>
      </c>
    </row>
    <row r="18" spans="1:4" s="221" customFormat="1" ht="30" customHeight="1">
      <c r="A18" s="222" t="s">
        <v>240</v>
      </c>
      <c r="B18" s="236">
        <v>100.2</v>
      </c>
      <c r="C18" s="236">
        <v>108.87</v>
      </c>
      <c r="D18" s="236">
        <v>109.41</v>
      </c>
    </row>
    <row r="19" spans="1:4" s="221" customFormat="1" ht="18" customHeight="1">
      <c r="A19" s="222" t="s">
        <v>220</v>
      </c>
      <c r="B19" s="236">
        <v>103.46</v>
      </c>
      <c r="C19" s="236">
        <v>93.96</v>
      </c>
      <c r="D19" s="236">
        <v>97.62</v>
      </c>
    </row>
    <row r="20" spans="1:4" s="221" customFormat="1" ht="18" customHeight="1">
      <c r="A20" s="222" t="s">
        <v>221</v>
      </c>
      <c r="B20" s="236">
        <v>98.84</v>
      </c>
      <c r="C20" s="236">
        <v>104.6</v>
      </c>
      <c r="D20" s="236">
        <v>106.24</v>
      </c>
    </row>
    <row r="21" spans="1:4" s="221" customFormat="1" ht="18" customHeight="1">
      <c r="A21" s="222" t="s">
        <v>222</v>
      </c>
      <c r="B21" s="236">
        <v>100</v>
      </c>
      <c r="C21" s="236">
        <v>112.36</v>
      </c>
      <c r="D21" s="236">
        <v>113.07</v>
      </c>
    </row>
    <row r="22" spans="1:4" s="221" customFormat="1" ht="18" customHeight="1">
      <c r="A22" s="222" t="s">
        <v>223</v>
      </c>
      <c r="B22" s="236">
        <v>100</v>
      </c>
      <c r="C22" s="236">
        <v>109.89</v>
      </c>
      <c r="D22" s="236">
        <v>109.5</v>
      </c>
    </row>
    <row r="23" spans="1:4" s="221" customFormat="1" ht="18" customHeight="1">
      <c r="A23" s="222" t="s">
        <v>224</v>
      </c>
      <c r="B23" s="236">
        <v>115.13</v>
      </c>
      <c r="C23" s="236">
        <v>104.58</v>
      </c>
      <c r="D23" s="236">
        <v>94.41</v>
      </c>
    </row>
    <row r="24" spans="1:4" s="221" customFormat="1" ht="18" customHeight="1">
      <c r="A24" s="222" t="s">
        <v>225</v>
      </c>
      <c r="B24" s="236">
        <v>103.75</v>
      </c>
      <c r="C24" s="236">
        <v>105.43</v>
      </c>
      <c r="D24" s="236">
        <v>100.21</v>
      </c>
    </row>
    <row r="25" spans="1:4" s="221" customFormat="1" ht="18" customHeight="1">
      <c r="A25" s="222" t="s">
        <v>226</v>
      </c>
      <c r="B25" s="236">
        <v>100</v>
      </c>
      <c r="C25" s="236">
        <v>98.7</v>
      </c>
      <c r="D25" s="236">
        <v>99.02</v>
      </c>
    </row>
    <row r="26" spans="1:4" s="221" customFormat="1" ht="18" customHeight="1">
      <c r="A26" s="222" t="s">
        <v>227</v>
      </c>
      <c r="B26" s="236">
        <v>100.22</v>
      </c>
      <c r="C26" s="236">
        <v>89.29</v>
      </c>
      <c r="D26" s="236">
        <v>88.07</v>
      </c>
    </row>
    <row r="27" spans="1:4" s="221" customFormat="1" ht="18" customHeight="1">
      <c r="A27" s="222" t="s">
        <v>228</v>
      </c>
      <c r="B27" s="236">
        <v>91.89</v>
      </c>
      <c r="C27" s="236">
        <v>89.47</v>
      </c>
      <c r="D27" s="236">
        <v>94.19</v>
      </c>
    </row>
    <row r="28" spans="1:4" s="221" customFormat="1" ht="18" customHeight="1">
      <c r="A28" s="222" t="s">
        <v>229</v>
      </c>
      <c r="B28" s="236">
        <v>100</v>
      </c>
      <c r="C28" s="236">
        <v>105.26</v>
      </c>
      <c r="D28" s="236">
        <v>109.59</v>
      </c>
    </row>
    <row r="29" spans="1:4" s="221" customFormat="1" ht="18" customHeight="1">
      <c r="A29" s="222" t="s">
        <v>230</v>
      </c>
      <c r="B29" s="236">
        <v>100.83</v>
      </c>
      <c r="C29" s="236">
        <v>113.08</v>
      </c>
      <c r="D29" s="236">
        <v>113.08</v>
      </c>
    </row>
    <row r="30" spans="1:4" s="221" customFormat="1" ht="18" customHeight="1">
      <c r="A30" s="222" t="s">
        <v>241</v>
      </c>
      <c r="B30" s="236">
        <v>100</v>
      </c>
      <c r="C30" s="236">
        <v>105.56</v>
      </c>
      <c r="D30" s="236">
        <v>105.56</v>
      </c>
    </row>
    <row r="31" spans="1:4" s="221" customFormat="1" ht="18" customHeight="1">
      <c r="A31" s="222" t="s">
        <v>231</v>
      </c>
      <c r="B31" s="236">
        <v>100.2</v>
      </c>
      <c r="C31" s="236">
        <v>98.69</v>
      </c>
      <c r="D31" s="236">
        <v>100.79</v>
      </c>
    </row>
    <row r="32" spans="1:4" s="221" customFormat="1" ht="18" customHeight="1">
      <c r="A32" s="222" t="s">
        <v>232</v>
      </c>
      <c r="B32" s="236">
        <v>100.6</v>
      </c>
      <c r="C32" s="236">
        <v>62.5</v>
      </c>
      <c r="D32" s="236">
        <v>67.72</v>
      </c>
    </row>
    <row r="33" spans="1:4" s="221" customFormat="1" ht="30" customHeight="1">
      <c r="A33" s="222" t="s">
        <v>242</v>
      </c>
      <c r="B33" s="236">
        <v>100.09</v>
      </c>
      <c r="C33" s="236">
        <v>99.91</v>
      </c>
      <c r="D33" s="236">
        <v>98.05</v>
      </c>
    </row>
    <row r="34" spans="1:4" s="221" customFormat="1" ht="18" customHeight="1">
      <c r="A34" s="222" t="s">
        <v>243</v>
      </c>
      <c r="B34" s="236">
        <v>99.73</v>
      </c>
      <c r="C34" s="236">
        <v>100.53</v>
      </c>
      <c r="D34" s="236">
        <v>100.33</v>
      </c>
    </row>
    <row r="35" spans="1:4" s="221" customFormat="1" ht="18" customHeight="1">
      <c r="A35" s="222" t="s">
        <v>244</v>
      </c>
      <c r="B35" s="236">
        <v>100</v>
      </c>
      <c r="C35" s="236">
        <v>98.18</v>
      </c>
      <c r="D35" s="236">
        <v>97.8</v>
      </c>
    </row>
    <row r="36" spans="1:4" s="218" customFormat="1" ht="18" customHeight="1">
      <c r="A36" s="223" t="s">
        <v>245</v>
      </c>
      <c r="B36" s="253"/>
      <c r="C36" s="253"/>
      <c r="D36" s="253"/>
    </row>
    <row r="37" spans="1:4" ht="18" customHeight="1">
      <c r="A37" s="219" t="s">
        <v>246</v>
      </c>
      <c r="B37" s="235">
        <v>99.94</v>
      </c>
      <c r="C37" s="235">
        <v>98.6</v>
      </c>
      <c r="D37" s="235">
        <v>96.95</v>
      </c>
    </row>
    <row r="38" spans="1:4" ht="18" customHeight="1">
      <c r="A38" s="219" t="s">
        <v>247</v>
      </c>
      <c r="B38" s="235">
        <v>100.36</v>
      </c>
      <c r="C38" s="235">
        <v>100.23</v>
      </c>
      <c r="D38" s="235">
        <v>100.63</v>
      </c>
    </row>
    <row r="39" spans="1:4" ht="18" customHeight="1">
      <c r="A39" s="219" t="s">
        <v>248</v>
      </c>
      <c r="B39" s="235">
        <v>100</v>
      </c>
      <c r="C39" s="235">
        <v>106.91</v>
      </c>
      <c r="D39" s="235">
        <v>105.08</v>
      </c>
    </row>
  </sheetData>
  <sheetProtection/>
  <mergeCells count="1">
    <mergeCell ref="A1:D1"/>
  </mergeCells>
  <printOptions horizontalCentered="1"/>
  <pageMargins left="0.2755905511811024" right="0.4330708661417323" top="0.3937007874015748" bottom="0.1968503937007874" header="0.2362204724409449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F24"/>
    </sheetView>
  </sheetViews>
  <sheetFormatPr defaultColWidth="9.140625" defaultRowHeight="12.75"/>
  <cols>
    <col min="1" max="1" width="40.421875" style="3" customWidth="1"/>
    <col min="2" max="2" width="10.8515625" style="3" customWidth="1"/>
    <col min="3" max="4" width="9.7109375" style="3" customWidth="1"/>
    <col min="5" max="5" width="13.140625" style="3" customWidth="1"/>
    <col min="6" max="6" width="13.57421875" style="3" customWidth="1"/>
    <col min="7" max="7" width="10.28125" style="3" customWidth="1"/>
    <col min="8" max="16384" width="9.140625" style="3" customWidth="1"/>
  </cols>
  <sheetData>
    <row r="1" spans="1:7" ht="48.75" customHeight="1">
      <c r="A1" s="349" t="s">
        <v>349</v>
      </c>
      <c r="B1" s="349"/>
      <c r="C1" s="349"/>
      <c r="D1" s="349"/>
      <c r="E1" s="349"/>
      <c r="F1" s="349"/>
      <c r="G1" s="40"/>
    </row>
    <row r="2" spans="1:7" ht="21" customHeight="1" thickBot="1">
      <c r="A2" s="32"/>
      <c r="B2" s="32"/>
      <c r="C2" s="32"/>
      <c r="D2" s="33"/>
      <c r="E2" s="39"/>
      <c r="F2" s="240" t="s">
        <v>252</v>
      </c>
      <c r="G2" s="45"/>
    </row>
    <row r="3" spans="1:7" s="48" customFormat="1" ht="19.5" customHeight="1">
      <c r="A3" s="46"/>
      <c r="B3" s="259" t="s">
        <v>3</v>
      </c>
      <c r="C3" s="259" t="s">
        <v>288</v>
      </c>
      <c r="D3" s="259" t="s">
        <v>288</v>
      </c>
      <c r="E3" s="260" t="s">
        <v>266</v>
      </c>
      <c r="F3" s="259" t="s">
        <v>266</v>
      </c>
      <c r="G3" s="47"/>
    </row>
    <row r="4" spans="1:7" s="48" customFormat="1" ht="19.5" customHeight="1">
      <c r="A4" s="46"/>
      <c r="B4" s="261" t="s">
        <v>260</v>
      </c>
      <c r="C4" s="261" t="s">
        <v>265</v>
      </c>
      <c r="D4" s="261" t="s">
        <v>264</v>
      </c>
      <c r="E4" s="261" t="s">
        <v>289</v>
      </c>
      <c r="F4" s="261" t="s">
        <v>289</v>
      </c>
      <c r="G4" s="47"/>
    </row>
    <row r="5" spans="1:7" s="48" customFormat="1" ht="19.5" customHeight="1">
      <c r="A5" s="46"/>
      <c r="B5" s="261" t="s">
        <v>211</v>
      </c>
      <c r="C5" s="261" t="s">
        <v>211</v>
      </c>
      <c r="D5" s="261" t="s">
        <v>211</v>
      </c>
      <c r="E5" s="261" t="s">
        <v>290</v>
      </c>
      <c r="F5" s="261" t="s">
        <v>203</v>
      </c>
      <c r="G5" s="47"/>
    </row>
    <row r="6" spans="1:7" s="48" customFormat="1" ht="19.5" customHeight="1">
      <c r="A6" s="46"/>
      <c r="B6" s="262">
        <v>2019</v>
      </c>
      <c r="C6" s="262">
        <v>2019</v>
      </c>
      <c r="D6" s="262">
        <v>2019</v>
      </c>
      <c r="E6" s="262" t="s">
        <v>291</v>
      </c>
      <c r="F6" s="262" t="s">
        <v>292</v>
      </c>
      <c r="G6" s="47"/>
    </row>
    <row r="7" spans="1:7" s="52" customFormat="1" ht="30" customHeight="1">
      <c r="A7" s="49" t="s">
        <v>1</v>
      </c>
      <c r="B7" s="50">
        <f>B8+B15+B20</f>
        <v>304746</v>
      </c>
      <c r="C7" s="50">
        <f>C8+C15+C20</f>
        <v>326016</v>
      </c>
      <c r="D7" s="50">
        <f>D8+D15+D20</f>
        <v>906223</v>
      </c>
      <c r="E7" s="263">
        <v>21.9</v>
      </c>
      <c r="F7" s="263">
        <v>134</v>
      </c>
      <c r="G7" s="51"/>
    </row>
    <row r="8" spans="1:7" s="56" customFormat="1" ht="19.5" customHeight="1">
      <c r="A8" s="264" t="s">
        <v>293</v>
      </c>
      <c r="B8" s="265">
        <f>B9+B11+B12+B13+B14</f>
        <v>166218</v>
      </c>
      <c r="C8" s="265">
        <f>C9+C11+C12+C13+C14</f>
        <v>178347</v>
      </c>
      <c r="D8" s="265">
        <f>D9+D11+D12+D13+D14</f>
        <v>548191</v>
      </c>
      <c r="E8" s="263">
        <v>18.3</v>
      </c>
      <c r="F8" s="263">
        <v>133</v>
      </c>
      <c r="G8" s="54"/>
    </row>
    <row r="9" spans="1:7" s="239" customFormat="1" ht="19.5" customHeight="1">
      <c r="A9" s="266" t="s">
        <v>294</v>
      </c>
      <c r="B9" s="53">
        <v>80667</v>
      </c>
      <c r="C9" s="53">
        <v>92145</v>
      </c>
      <c r="D9" s="53">
        <v>252222</v>
      </c>
      <c r="E9" s="267">
        <v>22.6</v>
      </c>
      <c r="F9" s="267">
        <v>117.9</v>
      </c>
      <c r="G9" s="238"/>
    </row>
    <row r="10" spans="1:7" s="239" customFormat="1" ht="19.5" customHeight="1">
      <c r="A10" s="268" t="s">
        <v>295</v>
      </c>
      <c r="B10" s="237">
        <v>67115</v>
      </c>
      <c r="C10" s="237">
        <v>69227</v>
      </c>
      <c r="D10" s="269">
        <v>211914</v>
      </c>
      <c r="E10" s="270">
        <v>30.2</v>
      </c>
      <c r="F10" s="270">
        <v>244.7</v>
      </c>
      <c r="G10" s="238"/>
    </row>
    <row r="11" spans="1:7" s="239" customFormat="1" ht="19.5" customHeight="1">
      <c r="A11" s="266" t="s">
        <v>296</v>
      </c>
      <c r="B11" s="53">
        <v>22884</v>
      </c>
      <c r="C11" s="53">
        <v>26547</v>
      </c>
      <c r="D11" s="53">
        <v>84217</v>
      </c>
      <c r="E11" s="267">
        <v>19.4</v>
      </c>
      <c r="F11" s="267">
        <v>112.5</v>
      </c>
      <c r="G11" s="238"/>
    </row>
    <row r="12" spans="1:7" s="239" customFormat="1" ht="19.5" customHeight="1">
      <c r="A12" s="266" t="s">
        <v>297</v>
      </c>
      <c r="B12" s="53">
        <v>3991</v>
      </c>
      <c r="C12" s="271">
        <v>0</v>
      </c>
      <c r="D12" s="53">
        <v>3991</v>
      </c>
      <c r="E12" s="267">
        <v>2.1</v>
      </c>
      <c r="F12" s="267">
        <v>104.2</v>
      </c>
      <c r="G12" s="238"/>
    </row>
    <row r="13" spans="1:7" s="239" customFormat="1" ht="19.5" customHeight="1">
      <c r="A13" s="266" t="s">
        <v>298</v>
      </c>
      <c r="B13" s="53">
        <v>2789</v>
      </c>
      <c r="C13" s="53">
        <v>5501</v>
      </c>
      <c r="D13" s="53">
        <v>38706</v>
      </c>
      <c r="E13" s="267">
        <v>36.9</v>
      </c>
      <c r="F13" s="267">
        <v>104.4</v>
      </c>
      <c r="G13" s="238"/>
    </row>
    <row r="14" spans="1:7" s="56" customFormat="1" ht="19.5" customHeight="1">
      <c r="A14" s="266" t="s">
        <v>299</v>
      </c>
      <c r="B14" s="53">
        <v>55887</v>
      </c>
      <c r="C14" s="53">
        <v>54154</v>
      </c>
      <c r="D14" s="53">
        <v>169055</v>
      </c>
      <c r="E14" s="267">
        <v>14.6</v>
      </c>
      <c r="F14" s="267">
        <v>205.1</v>
      </c>
      <c r="G14" s="54"/>
    </row>
    <row r="15" spans="1:7" s="55" customFormat="1" ht="19.5" customHeight="1">
      <c r="A15" s="264" t="s">
        <v>300</v>
      </c>
      <c r="B15" s="265">
        <f>B16+B18+B19</f>
        <v>108734</v>
      </c>
      <c r="C15" s="265">
        <f>C16+C18+C19</f>
        <v>111140</v>
      </c>
      <c r="D15" s="265">
        <f>D16+D18+D19</f>
        <v>262574</v>
      </c>
      <c r="E15" s="263">
        <v>23.2</v>
      </c>
      <c r="F15" s="263">
        <v>146.3</v>
      </c>
      <c r="G15" s="54"/>
    </row>
    <row r="16" spans="1:7" s="55" customFormat="1" ht="19.5" customHeight="1">
      <c r="A16" s="266" t="s">
        <v>301</v>
      </c>
      <c r="B16" s="53">
        <v>63748</v>
      </c>
      <c r="C16" s="53">
        <v>67711</v>
      </c>
      <c r="D16" s="53">
        <v>148671</v>
      </c>
      <c r="E16" s="267">
        <v>17.4</v>
      </c>
      <c r="F16" s="267">
        <v>147.5</v>
      </c>
      <c r="G16" s="54"/>
    </row>
    <row r="17" spans="1:7" s="250" customFormat="1" ht="19.5" customHeight="1">
      <c r="A17" s="272" t="s">
        <v>295</v>
      </c>
      <c r="B17" s="269">
        <v>49224</v>
      </c>
      <c r="C17" s="269">
        <v>52451</v>
      </c>
      <c r="D17" s="269">
        <v>115536</v>
      </c>
      <c r="E17" s="273">
        <v>16.5</v>
      </c>
      <c r="F17" s="273">
        <v>242.9</v>
      </c>
      <c r="G17" s="274"/>
    </row>
    <row r="18" spans="1:7" s="39" customFormat="1" ht="19.5" customHeight="1">
      <c r="A18" s="266" t="s">
        <v>302</v>
      </c>
      <c r="B18" s="53">
        <v>20115</v>
      </c>
      <c r="C18" s="53">
        <v>19658</v>
      </c>
      <c r="D18" s="53">
        <v>50172</v>
      </c>
      <c r="E18" s="275">
        <v>17.9</v>
      </c>
      <c r="F18" s="275">
        <v>135</v>
      </c>
      <c r="G18" s="57"/>
    </row>
    <row r="19" spans="1:6" ht="19.5" customHeight="1">
      <c r="A19" s="266" t="s">
        <v>299</v>
      </c>
      <c r="B19" s="53">
        <v>24871</v>
      </c>
      <c r="C19" s="53">
        <v>23771</v>
      </c>
      <c r="D19" s="53">
        <v>63731</v>
      </c>
      <c r="E19" s="276">
        <v>0</v>
      </c>
      <c r="F19" s="275">
        <v>153.7</v>
      </c>
    </row>
    <row r="20" spans="1:6" ht="19.5" customHeight="1">
      <c r="A20" s="264" t="s">
        <v>303</v>
      </c>
      <c r="B20" s="265">
        <f>B21+B23+B24</f>
        <v>29794</v>
      </c>
      <c r="C20" s="265">
        <f>C21+C23+C24</f>
        <v>36529</v>
      </c>
      <c r="D20" s="265">
        <f>D21+D23+D24</f>
        <v>95458</v>
      </c>
      <c r="E20" s="276">
        <v>0</v>
      </c>
      <c r="F20" s="277">
        <v>112.7</v>
      </c>
    </row>
    <row r="21" spans="1:6" ht="19.5" customHeight="1">
      <c r="A21" s="266" t="s">
        <v>304</v>
      </c>
      <c r="B21" s="53">
        <v>16005</v>
      </c>
      <c r="C21" s="53">
        <v>20001</v>
      </c>
      <c r="D21" s="53">
        <v>47417</v>
      </c>
      <c r="E21" s="276">
        <v>0</v>
      </c>
      <c r="F21" s="275">
        <v>117.4</v>
      </c>
    </row>
    <row r="22" spans="1:6" s="280" customFormat="1" ht="19.5" customHeight="1">
      <c r="A22" s="272" t="s">
        <v>295</v>
      </c>
      <c r="B22" s="269">
        <v>10211</v>
      </c>
      <c r="C22" s="269">
        <v>13141</v>
      </c>
      <c r="D22" s="269">
        <v>23352</v>
      </c>
      <c r="E22" s="278">
        <v>0</v>
      </c>
      <c r="F22" s="279">
        <v>152.5</v>
      </c>
    </row>
    <row r="23" spans="1:6" ht="19.5" customHeight="1">
      <c r="A23" s="266" t="s">
        <v>305</v>
      </c>
      <c r="B23" s="53">
        <v>5684</v>
      </c>
      <c r="C23" s="53">
        <v>8314</v>
      </c>
      <c r="D23" s="53">
        <v>22889</v>
      </c>
      <c r="E23" s="276">
        <v>0</v>
      </c>
      <c r="F23" s="275">
        <v>106.2</v>
      </c>
    </row>
    <row r="24" spans="1:6" ht="19.5" customHeight="1">
      <c r="A24" s="266" t="s">
        <v>299</v>
      </c>
      <c r="B24" s="53">
        <v>8105</v>
      </c>
      <c r="C24" s="53">
        <v>8214</v>
      </c>
      <c r="D24" s="53">
        <v>25152</v>
      </c>
      <c r="E24" s="276">
        <v>0</v>
      </c>
      <c r="F24" s="275">
        <v>110.4</v>
      </c>
    </row>
  </sheetData>
  <sheetProtection/>
  <mergeCells count="1">
    <mergeCell ref="A1:F1"/>
  </mergeCells>
  <printOptions horizontalCentered="1"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7"/>
    </sheetView>
  </sheetViews>
  <sheetFormatPr defaultColWidth="9.140625" defaultRowHeight="12.75"/>
  <cols>
    <col min="1" max="1" width="38.421875" style="3" customWidth="1"/>
    <col min="2" max="2" width="10.57421875" style="3" customWidth="1"/>
    <col min="3" max="4" width="9.28125" style="3" customWidth="1"/>
    <col min="5" max="5" width="7.00390625" style="3" customWidth="1"/>
    <col min="6" max="6" width="0.85546875" style="3" customWidth="1"/>
    <col min="7" max="7" width="6.8515625" style="3" customWidth="1"/>
    <col min="8" max="8" width="8.140625" style="3" customWidth="1"/>
    <col min="9" max="9" width="8.57421875" style="3" customWidth="1"/>
    <col min="10" max="10" width="5.57421875" style="3" customWidth="1"/>
    <col min="11" max="16384" width="9.140625" style="3" customWidth="1"/>
  </cols>
  <sheetData>
    <row r="1" spans="1:9" ht="30" customHeight="1">
      <c r="A1" s="354" t="s">
        <v>350</v>
      </c>
      <c r="B1" s="354"/>
      <c r="C1" s="354"/>
      <c r="D1" s="354"/>
      <c r="E1" s="354"/>
      <c r="F1" s="354"/>
      <c r="G1" s="354"/>
      <c r="H1" s="354"/>
      <c r="I1" s="354"/>
    </row>
    <row r="2" spans="1:9" ht="20.25" customHeight="1" thickBot="1">
      <c r="A2" s="164"/>
      <c r="B2" s="163"/>
      <c r="C2" s="138"/>
      <c r="F2" s="189"/>
      <c r="H2" s="163"/>
      <c r="I2" s="138" t="s">
        <v>253</v>
      </c>
    </row>
    <row r="3" spans="1:9" ht="42" customHeight="1">
      <c r="A3" s="355"/>
      <c r="B3" s="356" t="s">
        <v>306</v>
      </c>
      <c r="C3" s="356"/>
      <c r="D3" s="356"/>
      <c r="E3" s="356" t="s">
        <v>307</v>
      </c>
      <c r="F3" s="356"/>
      <c r="G3" s="356"/>
      <c r="H3" s="356"/>
      <c r="I3" s="356"/>
    </row>
    <row r="4" spans="1:9" ht="45" customHeight="1">
      <c r="A4" s="355"/>
      <c r="B4" s="357"/>
      <c r="C4" s="357"/>
      <c r="D4" s="357"/>
      <c r="E4" s="357"/>
      <c r="F4" s="357"/>
      <c r="G4" s="357"/>
      <c r="H4" s="357"/>
      <c r="I4" s="357"/>
    </row>
    <row r="5" spans="1:9" ht="19.5" customHeight="1">
      <c r="A5" s="167" t="s">
        <v>199</v>
      </c>
      <c r="B5" s="358">
        <v>59782</v>
      </c>
      <c r="C5" s="358"/>
      <c r="D5" s="358"/>
      <c r="E5" s="359">
        <v>113.76</v>
      </c>
      <c r="F5" s="359"/>
      <c r="G5" s="359"/>
      <c r="H5" s="359"/>
      <c r="I5" s="359"/>
    </row>
    <row r="6" spans="1:9" ht="19.5" customHeight="1">
      <c r="A6" s="167" t="s">
        <v>200</v>
      </c>
      <c r="B6" s="350">
        <v>71365</v>
      </c>
      <c r="C6" s="350"/>
      <c r="D6" s="350"/>
      <c r="E6" s="351">
        <v>114.71</v>
      </c>
      <c r="F6" s="351"/>
      <c r="G6" s="351"/>
      <c r="H6" s="351"/>
      <c r="I6" s="351"/>
    </row>
    <row r="7" spans="1:9" ht="19.5" customHeight="1">
      <c r="A7" s="167" t="s">
        <v>249</v>
      </c>
      <c r="B7" s="352">
        <v>0.97</v>
      </c>
      <c r="C7" s="352"/>
      <c r="D7" s="352"/>
      <c r="E7" s="353" t="s">
        <v>97</v>
      </c>
      <c r="F7" s="353"/>
      <c r="G7" s="353"/>
      <c r="H7" s="353"/>
      <c r="I7" s="353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</sheetData>
  <sheetProtection/>
  <mergeCells count="10">
    <mergeCell ref="B6:D6"/>
    <mergeCell ref="E6:I6"/>
    <mergeCell ref="B7:D7"/>
    <mergeCell ref="E7:I7"/>
    <mergeCell ref="A1:I1"/>
    <mergeCell ref="A3:A4"/>
    <mergeCell ref="B3:D4"/>
    <mergeCell ref="E3:I4"/>
    <mergeCell ref="B5:D5"/>
    <mergeCell ref="E5:I5"/>
  </mergeCells>
  <printOptions horizontalCentered="1"/>
  <pageMargins left="0.3937007874015748" right="0.11811023622047245" top="0.5118110236220472" bottom="0.51181102362204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I17"/>
    </sheetView>
  </sheetViews>
  <sheetFormatPr defaultColWidth="9.140625" defaultRowHeight="12.75"/>
  <cols>
    <col min="1" max="1" width="31.8515625" style="74" customWidth="1"/>
    <col min="2" max="2" width="10.140625" style="48" bestFit="1" customWidth="1"/>
    <col min="3" max="3" width="9.140625" style="74" bestFit="1" customWidth="1"/>
    <col min="4" max="4" width="10.140625" style="74" bestFit="1" customWidth="1"/>
    <col min="5" max="5" width="7.00390625" style="74" bestFit="1" customWidth="1"/>
    <col min="6" max="6" width="0.85546875" style="74" customWidth="1"/>
    <col min="7" max="8" width="7.140625" style="74" customWidth="1"/>
    <col min="9" max="9" width="8.140625" style="74" customWidth="1"/>
    <col min="10" max="10" width="9.140625" style="74" customWidth="1"/>
    <col min="11" max="11" width="12.00390625" style="74" bestFit="1" customWidth="1"/>
    <col min="12" max="16384" width="9.140625" style="74" customWidth="1"/>
  </cols>
  <sheetData>
    <row r="1" spans="1:9" s="48" customFormat="1" ht="45.75" customHeight="1">
      <c r="A1" s="348" t="s">
        <v>351</v>
      </c>
      <c r="B1" s="348"/>
      <c r="C1" s="348"/>
      <c r="D1" s="348"/>
      <c r="E1" s="348"/>
      <c r="F1" s="348"/>
      <c r="G1" s="348"/>
      <c r="H1" s="348"/>
      <c r="I1" s="348"/>
    </row>
    <row r="2" spans="1:9" s="48" customFormat="1" ht="25.5" customHeight="1" thickBot="1">
      <c r="A2" s="58"/>
      <c r="B2" s="58"/>
      <c r="C2" s="58"/>
      <c r="D2" s="58"/>
      <c r="E2" s="58"/>
      <c r="F2" s="58"/>
      <c r="G2" s="58"/>
      <c r="H2" s="59"/>
      <c r="I2" s="34" t="s">
        <v>254</v>
      </c>
    </row>
    <row r="3" spans="1:9" s="48" customFormat="1" ht="79.5" customHeight="1">
      <c r="A3" s="46"/>
      <c r="B3" s="362" t="s">
        <v>311</v>
      </c>
      <c r="C3" s="362" t="s">
        <v>312</v>
      </c>
      <c r="D3" s="362" t="s">
        <v>313</v>
      </c>
      <c r="E3" s="364"/>
      <c r="F3" s="41"/>
      <c r="G3" s="365" t="s">
        <v>314</v>
      </c>
      <c r="H3" s="365"/>
      <c r="I3" s="360" t="s">
        <v>315</v>
      </c>
    </row>
    <row r="4" spans="1:9" s="48" customFormat="1" ht="79.5" customHeight="1">
      <c r="A4" s="46"/>
      <c r="B4" s="363"/>
      <c r="C4" s="363"/>
      <c r="D4" s="43" t="s">
        <v>86</v>
      </c>
      <c r="E4" s="43" t="s">
        <v>85</v>
      </c>
      <c r="F4" s="42"/>
      <c r="G4" s="43" t="s">
        <v>93</v>
      </c>
      <c r="H4" s="43" t="s">
        <v>94</v>
      </c>
      <c r="I4" s="361"/>
    </row>
    <row r="5" spans="1:10" s="65" customFormat="1" ht="33" customHeight="1">
      <c r="A5" s="60" t="s">
        <v>1</v>
      </c>
      <c r="B5" s="66">
        <f>D5-C5</f>
        <v>17707930</v>
      </c>
      <c r="C5" s="66">
        <f>C7+C8+C12</f>
        <v>5753177</v>
      </c>
      <c r="D5" s="66">
        <f>D7+D8+D12</f>
        <v>23461107</v>
      </c>
      <c r="E5" s="61">
        <v>100</v>
      </c>
      <c r="F5" s="61"/>
      <c r="G5" s="62">
        <v>107.4</v>
      </c>
      <c r="H5" s="62">
        <v>115.7</v>
      </c>
      <c r="I5" s="63">
        <v>113.9</v>
      </c>
      <c r="J5" s="64"/>
    </row>
    <row r="6" spans="1:10" s="65" customFormat="1" ht="24.75" customHeight="1">
      <c r="A6" s="60" t="s">
        <v>31</v>
      </c>
      <c r="B6" s="66"/>
      <c r="C6" s="66"/>
      <c r="D6" s="66"/>
      <c r="E6" s="66"/>
      <c r="F6" s="66"/>
      <c r="G6" s="67"/>
      <c r="H6" s="68"/>
      <c r="I6" s="63"/>
      <c r="J6" s="64"/>
    </row>
    <row r="7" spans="1:11" ht="24.75" customHeight="1">
      <c r="A7" s="69" t="s">
        <v>32</v>
      </c>
      <c r="B7" s="241">
        <f>D7-C7</f>
        <v>415241</v>
      </c>
      <c r="C7" s="241">
        <v>146583</v>
      </c>
      <c r="D7" s="241">
        <v>561824</v>
      </c>
      <c r="E7" s="70">
        <f aca="true" t="shared" si="0" ref="E7:E17">D7/$D$5*100</f>
        <v>2.3947037111249694</v>
      </c>
      <c r="F7" s="70"/>
      <c r="G7" s="67">
        <v>110.8</v>
      </c>
      <c r="H7" s="71">
        <v>102.5</v>
      </c>
      <c r="I7" s="72">
        <v>109.4</v>
      </c>
      <c r="J7" s="73"/>
      <c r="K7" s="111"/>
    </row>
    <row r="8" spans="1:11" ht="24.75" customHeight="1">
      <c r="A8" s="69" t="s">
        <v>33</v>
      </c>
      <c r="B8" s="241">
        <f>B9+B10+B11</f>
        <v>17278677</v>
      </c>
      <c r="C8" s="241">
        <f>C9+C10+C11</f>
        <v>5600822</v>
      </c>
      <c r="D8" s="241">
        <f>C8+B8</f>
        <v>22879499</v>
      </c>
      <c r="E8" s="70">
        <f t="shared" si="0"/>
        <v>97.52096949218978</v>
      </c>
      <c r="F8" s="70"/>
      <c r="G8" s="152">
        <v>107.4</v>
      </c>
      <c r="H8" s="191">
        <v>116.1</v>
      </c>
      <c r="I8" s="192">
        <v>114</v>
      </c>
      <c r="J8" s="73"/>
      <c r="K8" s="111"/>
    </row>
    <row r="9" spans="1:10" ht="24.75" customHeight="1">
      <c r="A9" s="69" t="s">
        <v>34</v>
      </c>
      <c r="B9" s="241">
        <f>D9-C9</f>
        <v>11472</v>
      </c>
      <c r="C9" s="241">
        <v>3478</v>
      </c>
      <c r="D9" s="241">
        <v>14950</v>
      </c>
      <c r="E9" s="70">
        <f t="shared" si="0"/>
        <v>0.0637224833423248</v>
      </c>
      <c r="F9" s="70"/>
      <c r="G9" s="67">
        <v>100.8</v>
      </c>
      <c r="H9" s="71">
        <v>99.9</v>
      </c>
      <c r="I9" s="75">
        <v>104.5</v>
      </c>
      <c r="J9" s="70"/>
    </row>
    <row r="10" spans="1:10" ht="24.75" customHeight="1">
      <c r="A10" s="69" t="s">
        <v>36</v>
      </c>
      <c r="B10" s="241">
        <f>D10-C10</f>
        <v>12138885</v>
      </c>
      <c r="C10" s="241">
        <v>3919976</v>
      </c>
      <c r="D10" s="241">
        <v>16058861</v>
      </c>
      <c r="E10" s="70">
        <f t="shared" si="0"/>
        <v>68.44886304810767</v>
      </c>
      <c r="F10" s="70"/>
      <c r="G10" s="67">
        <v>106.9</v>
      </c>
      <c r="H10" s="71">
        <v>116.8</v>
      </c>
      <c r="I10" s="75">
        <v>114.7</v>
      </c>
      <c r="J10" s="70"/>
    </row>
    <row r="11" spans="1:10" ht="24.75" customHeight="1">
      <c r="A11" s="69" t="s">
        <v>35</v>
      </c>
      <c r="B11" s="241">
        <f>D11-C11</f>
        <v>5128320</v>
      </c>
      <c r="C11" s="241">
        <v>1677368</v>
      </c>
      <c r="D11" s="241">
        <v>6805688</v>
      </c>
      <c r="E11" s="70">
        <f t="shared" si="0"/>
        <v>29.008383960739792</v>
      </c>
      <c r="F11" s="70"/>
      <c r="G11" s="67">
        <v>108.5</v>
      </c>
      <c r="H11" s="71">
        <v>114.6</v>
      </c>
      <c r="I11" s="75">
        <v>112.5</v>
      </c>
      <c r="J11" s="70"/>
    </row>
    <row r="12" spans="1:10" ht="24.75" customHeight="1">
      <c r="A12" s="69" t="s">
        <v>37</v>
      </c>
      <c r="B12" s="241">
        <f>D12-C12</f>
        <v>14012</v>
      </c>
      <c r="C12" s="241">
        <v>5772</v>
      </c>
      <c r="D12" s="241">
        <v>19784</v>
      </c>
      <c r="E12" s="70">
        <f t="shared" si="0"/>
        <v>0.08432679668525445</v>
      </c>
      <c r="F12" s="70"/>
      <c r="G12" s="67">
        <v>119.6</v>
      </c>
      <c r="H12" s="71">
        <v>101.2</v>
      </c>
      <c r="I12" s="75">
        <v>105.2</v>
      </c>
      <c r="J12" s="76"/>
    </row>
    <row r="13" spans="1:10" s="65" customFormat="1" ht="24.75" customHeight="1">
      <c r="A13" s="7" t="s">
        <v>26</v>
      </c>
      <c r="B13" s="66"/>
      <c r="C13" s="66"/>
      <c r="D13" s="66"/>
      <c r="E13" s="70"/>
      <c r="F13" s="70"/>
      <c r="G13" s="70"/>
      <c r="H13" s="77"/>
      <c r="I13" s="63"/>
      <c r="J13" s="73"/>
    </row>
    <row r="14" spans="1:10" s="78" customFormat="1" ht="24.75" customHeight="1">
      <c r="A14" s="8" t="s">
        <v>38</v>
      </c>
      <c r="B14" s="241">
        <f>D14-C14</f>
        <v>14588433</v>
      </c>
      <c r="C14" s="241">
        <v>4665562</v>
      </c>
      <c r="D14" s="241">
        <v>19253995</v>
      </c>
      <c r="E14" s="70">
        <f t="shared" si="0"/>
        <v>82.06771743549868</v>
      </c>
      <c r="F14" s="70"/>
      <c r="G14" s="67">
        <v>107.1</v>
      </c>
      <c r="H14" s="71">
        <v>114.9</v>
      </c>
      <c r="I14" s="75">
        <v>113.1</v>
      </c>
      <c r="J14" s="73"/>
    </row>
    <row r="15" spans="1:10" ht="24.75" customHeight="1">
      <c r="A15" s="8" t="s">
        <v>81</v>
      </c>
      <c r="B15" s="241">
        <f>D15-C15</f>
        <v>2127879</v>
      </c>
      <c r="C15" s="241">
        <v>746599</v>
      </c>
      <c r="D15" s="241">
        <v>2874478</v>
      </c>
      <c r="E15" s="70">
        <v>12.2</v>
      </c>
      <c r="F15" s="70"/>
      <c r="G15" s="67">
        <v>109.1</v>
      </c>
      <c r="H15" s="71">
        <v>119.6</v>
      </c>
      <c r="I15" s="75">
        <v>118.2</v>
      </c>
      <c r="J15" s="73"/>
    </row>
    <row r="16" spans="1:10" ht="24.75" customHeight="1">
      <c r="A16" s="8" t="s">
        <v>96</v>
      </c>
      <c r="B16" s="241">
        <f>D16-C16</f>
        <v>16630</v>
      </c>
      <c r="C16" s="241">
        <v>4666</v>
      </c>
      <c r="D16" s="241">
        <v>21296</v>
      </c>
      <c r="E16" s="70">
        <f t="shared" si="0"/>
        <v>0.09077150536843807</v>
      </c>
      <c r="F16" s="70"/>
      <c r="G16" s="67">
        <v>106.6</v>
      </c>
      <c r="H16" s="71">
        <v>123.8</v>
      </c>
      <c r="I16" s="75">
        <v>122.9</v>
      </c>
      <c r="J16" s="73"/>
    </row>
    <row r="17" spans="1:10" ht="24.75" customHeight="1">
      <c r="A17" s="8" t="s">
        <v>39</v>
      </c>
      <c r="B17" s="241">
        <f>D17-C17</f>
        <v>974988</v>
      </c>
      <c r="C17" s="242">
        <v>336350</v>
      </c>
      <c r="D17" s="242">
        <v>1311338</v>
      </c>
      <c r="E17" s="70">
        <f t="shared" si="0"/>
        <v>5.589412298405186</v>
      </c>
      <c r="F17" s="70"/>
      <c r="G17" s="67">
        <v>109.1</v>
      </c>
      <c r="H17" s="71">
        <v>118.4</v>
      </c>
      <c r="I17" s="75">
        <v>116.7</v>
      </c>
      <c r="J17" s="73"/>
    </row>
    <row r="18" spans="1:10" ht="19.5" customHeight="1">
      <c r="A18" s="8"/>
      <c r="B18" s="80"/>
      <c r="C18" s="81"/>
      <c r="D18" s="81"/>
      <c r="E18" s="81"/>
      <c r="F18" s="81"/>
      <c r="G18" s="82"/>
      <c r="H18" s="83"/>
      <c r="I18" s="84"/>
      <c r="J18" s="73"/>
    </row>
    <row r="19" spans="1:9" s="65" customFormat="1" ht="19.5" customHeight="1">
      <c r="A19" s="69"/>
      <c r="B19" s="80"/>
      <c r="C19" s="81"/>
      <c r="D19" s="81"/>
      <c r="E19" s="81"/>
      <c r="F19" s="84"/>
      <c r="G19" s="85"/>
      <c r="H19" s="85"/>
      <c r="I19" s="85"/>
    </row>
    <row r="20" s="3" customFormat="1" ht="21" customHeight="1"/>
    <row r="21" spans="1:9" s="86" customFormat="1" ht="19.5" customHeight="1">
      <c r="A21" s="69"/>
      <c r="B21" s="79"/>
      <c r="C21" s="70"/>
      <c r="D21" s="70"/>
      <c r="E21" s="70"/>
      <c r="F21" s="75"/>
      <c r="G21" s="72"/>
      <c r="H21" s="72"/>
      <c r="I21" s="72"/>
    </row>
    <row r="22" spans="1:9" s="86" customFormat="1" ht="19.5" customHeight="1">
      <c r="A22" s="69"/>
      <c r="B22" s="79"/>
      <c r="C22" s="70"/>
      <c r="D22" s="70"/>
      <c r="E22" s="70"/>
      <c r="F22" s="75"/>
      <c r="G22" s="72"/>
      <c r="H22" s="72"/>
      <c r="I22" s="72"/>
    </row>
    <row r="23" spans="1:9" s="86" customFormat="1" ht="19.5" customHeight="1">
      <c r="A23" s="69"/>
      <c r="B23" s="79"/>
      <c r="C23" s="70"/>
      <c r="D23" s="70"/>
      <c r="E23" s="70"/>
      <c r="F23" s="75"/>
      <c r="G23" s="72"/>
      <c r="H23" s="72"/>
      <c r="I23" s="72"/>
    </row>
    <row r="24" spans="1:9" s="86" customFormat="1" ht="19.5" customHeight="1">
      <c r="A24" s="69"/>
      <c r="B24" s="79"/>
      <c r="C24" s="70"/>
      <c r="D24" s="70"/>
      <c r="E24" s="70"/>
      <c r="F24" s="75"/>
      <c r="G24" s="72"/>
      <c r="H24" s="72"/>
      <c r="I24" s="72"/>
    </row>
    <row r="25" spans="1:9" ht="19.5" customHeight="1">
      <c r="A25" s="69"/>
      <c r="B25" s="79"/>
      <c r="C25" s="70"/>
      <c r="D25" s="70"/>
      <c r="E25" s="70"/>
      <c r="F25" s="75"/>
      <c r="G25" s="72"/>
      <c r="H25" s="72"/>
      <c r="I25" s="72"/>
    </row>
  </sheetData>
  <sheetProtection/>
  <mergeCells count="6">
    <mergeCell ref="I3:I4"/>
    <mergeCell ref="A1:I1"/>
    <mergeCell ref="B3:B4"/>
    <mergeCell ref="C3:C4"/>
    <mergeCell ref="D3:E3"/>
    <mergeCell ref="G3:H3"/>
  </mergeCells>
  <printOptions horizontalCentered="1"/>
  <pageMargins left="0.75" right="0.3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F20"/>
    </sheetView>
  </sheetViews>
  <sheetFormatPr defaultColWidth="9.140625" defaultRowHeight="12.75"/>
  <cols>
    <col min="1" max="1" width="41.57421875" style="18" customWidth="1"/>
    <col min="2" max="2" width="10.140625" style="17" bestFit="1" customWidth="1"/>
    <col min="3" max="3" width="9.57421875" style="18" bestFit="1" customWidth="1"/>
    <col min="4" max="4" width="10.140625" style="18" bestFit="1" customWidth="1"/>
    <col min="5" max="5" width="14.140625" style="18" bestFit="1" customWidth="1"/>
    <col min="6" max="6" width="14.57421875" style="18" customWidth="1"/>
    <col min="7" max="7" width="9.140625" style="18" customWidth="1"/>
    <col min="8" max="8" width="12.00390625" style="18" bestFit="1" customWidth="1"/>
    <col min="9" max="16384" width="9.140625" style="18" customWidth="1"/>
  </cols>
  <sheetData>
    <row r="1" spans="1:6" s="17" customFormat="1" ht="39.75" customHeight="1">
      <c r="A1" s="366" t="s">
        <v>352</v>
      </c>
      <c r="B1" s="366"/>
      <c r="C1" s="366"/>
      <c r="D1" s="366"/>
      <c r="E1" s="366"/>
      <c r="F1" s="366"/>
    </row>
    <row r="2" spans="1:6" s="17" customFormat="1" ht="21" customHeight="1" thickBot="1">
      <c r="A2" s="58"/>
      <c r="B2" s="58"/>
      <c r="C2" s="58"/>
      <c r="D2" s="58"/>
      <c r="E2" s="58"/>
      <c r="F2" s="34" t="s">
        <v>252</v>
      </c>
    </row>
    <row r="3" spans="1:6" s="17" customFormat="1" ht="22.5" customHeight="1">
      <c r="A3" s="46"/>
      <c r="B3" s="281" t="s">
        <v>362</v>
      </c>
      <c r="C3" s="281" t="s">
        <v>363</v>
      </c>
      <c r="D3" s="281" t="s">
        <v>365</v>
      </c>
      <c r="E3" s="282" t="s">
        <v>360</v>
      </c>
      <c r="F3" s="282" t="s">
        <v>264</v>
      </c>
    </row>
    <row r="4" spans="1:6" s="17" customFormat="1" ht="22.5" customHeight="1">
      <c r="A4" s="46"/>
      <c r="B4" s="283" t="s">
        <v>361</v>
      </c>
      <c r="C4" s="283" t="s">
        <v>364</v>
      </c>
      <c r="D4" s="283" t="s">
        <v>364</v>
      </c>
      <c r="E4" s="284" t="s">
        <v>278</v>
      </c>
      <c r="F4" s="284" t="s">
        <v>278</v>
      </c>
    </row>
    <row r="5" spans="1:6" s="17" customFormat="1" ht="22.5" customHeight="1">
      <c r="A5" s="46"/>
      <c r="B5" s="283" t="s">
        <v>261</v>
      </c>
      <c r="C5" s="283" t="s">
        <v>265</v>
      </c>
      <c r="D5" s="283" t="s">
        <v>264</v>
      </c>
      <c r="E5" s="284" t="s">
        <v>205</v>
      </c>
      <c r="F5" s="284" t="s">
        <v>205</v>
      </c>
    </row>
    <row r="6" spans="1:6" s="17" customFormat="1" ht="22.5" customHeight="1">
      <c r="A6" s="46"/>
      <c r="B6" s="285" t="s">
        <v>278</v>
      </c>
      <c r="C6" s="285" t="s">
        <v>278</v>
      </c>
      <c r="D6" s="285" t="s">
        <v>278</v>
      </c>
      <c r="E6" s="286" t="s">
        <v>292</v>
      </c>
      <c r="F6" s="286" t="s">
        <v>292</v>
      </c>
    </row>
    <row r="7" spans="1:8" s="19" customFormat="1" ht="30" customHeight="1">
      <c r="A7" s="7" t="s">
        <v>1</v>
      </c>
      <c r="B7" s="88">
        <f>D7-C7</f>
        <v>14588433</v>
      </c>
      <c r="C7" s="88">
        <f>SUM(C9:C20)</f>
        <v>4665562</v>
      </c>
      <c r="D7" s="88">
        <f>SUM(D9:D20)</f>
        <v>19253995</v>
      </c>
      <c r="E7" s="376">
        <v>114.9</v>
      </c>
      <c r="F7" s="379">
        <v>113.1</v>
      </c>
      <c r="H7" s="246"/>
    </row>
    <row r="8" spans="1:8" s="19" customFormat="1" ht="20.25" customHeight="1">
      <c r="A8" s="7" t="s">
        <v>98</v>
      </c>
      <c r="B8" s="245"/>
      <c r="C8" s="245"/>
      <c r="D8" s="243"/>
      <c r="E8" s="377"/>
      <c r="F8" s="378"/>
      <c r="H8" s="246"/>
    </row>
    <row r="9" spans="1:8" s="91" customFormat="1" ht="21" customHeight="1">
      <c r="A9" s="8" t="s">
        <v>99</v>
      </c>
      <c r="B9" s="244">
        <f>D9-C9</f>
        <v>6909152</v>
      </c>
      <c r="C9" s="243">
        <v>2213760</v>
      </c>
      <c r="D9" s="243">
        <v>9122912</v>
      </c>
      <c r="E9" s="378">
        <v>114.8</v>
      </c>
      <c r="F9" s="380">
        <v>110.3</v>
      </c>
      <c r="H9" s="246"/>
    </row>
    <row r="10" spans="1:8" ht="21" customHeight="1">
      <c r="A10" s="8" t="s">
        <v>100</v>
      </c>
      <c r="B10" s="244">
        <f aca="true" t="shared" si="0" ref="B10:B20">D10-C10</f>
        <v>1021436</v>
      </c>
      <c r="C10" s="243">
        <v>307525</v>
      </c>
      <c r="D10" s="243">
        <v>1328961</v>
      </c>
      <c r="E10" s="378">
        <v>118.4</v>
      </c>
      <c r="F10" s="380">
        <v>113.9</v>
      </c>
      <c r="H10" s="246"/>
    </row>
    <row r="11" spans="1:8" ht="21" customHeight="1">
      <c r="A11" s="8" t="s">
        <v>101</v>
      </c>
      <c r="B11" s="244">
        <f t="shared" si="0"/>
        <v>1735734</v>
      </c>
      <c r="C11" s="243">
        <v>547903</v>
      </c>
      <c r="D11" s="243">
        <v>2283637</v>
      </c>
      <c r="E11" s="378">
        <v>115.1</v>
      </c>
      <c r="F11" s="380">
        <v>113.3</v>
      </c>
      <c r="H11" s="246"/>
    </row>
    <row r="12" spans="1:8" ht="21" customHeight="1">
      <c r="A12" s="8" t="s">
        <v>102</v>
      </c>
      <c r="B12" s="244">
        <f t="shared" si="0"/>
        <v>119156</v>
      </c>
      <c r="C12" s="243">
        <v>34642</v>
      </c>
      <c r="D12" s="243">
        <v>153798</v>
      </c>
      <c r="E12" s="378">
        <v>122.4</v>
      </c>
      <c r="F12" s="380">
        <v>116</v>
      </c>
      <c r="H12" s="246"/>
    </row>
    <row r="13" spans="1:8" s="19" customFormat="1" ht="21" customHeight="1">
      <c r="A13" s="8" t="s">
        <v>103</v>
      </c>
      <c r="B13" s="244">
        <f t="shared" si="0"/>
        <v>967357</v>
      </c>
      <c r="C13" s="243">
        <v>294060</v>
      </c>
      <c r="D13" s="243">
        <v>1261417</v>
      </c>
      <c r="E13" s="378">
        <v>113</v>
      </c>
      <c r="F13" s="380">
        <v>122.9</v>
      </c>
      <c r="H13" s="246"/>
    </row>
    <row r="14" spans="1:8" s="92" customFormat="1" ht="21" customHeight="1">
      <c r="A14" s="8" t="s">
        <v>104</v>
      </c>
      <c r="B14" s="244">
        <f t="shared" si="0"/>
        <v>158398</v>
      </c>
      <c r="C14" s="243">
        <v>49995</v>
      </c>
      <c r="D14" s="243">
        <v>208393</v>
      </c>
      <c r="E14" s="378">
        <v>112.2</v>
      </c>
      <c r="F14" s="380">
        <v>113.8</v>
      </c>
      <c r="H14" s="246"/>
    </row>
    <row r="15" spans="1:8" s="92" customFormat="1" ht="21" customHeight="1">
      <c r="A15" s="8" t="s">
        <v>105</v>
      </c>
      <c r="B15" s="244">
        <f t="shared" si="0"/>
        <v>679951</v>
      </c>
      <c r="C15" s="243">
        <v>222370</v>
      </c>
      <c r="D15" s="243">
        <v>902321</v>
      </c>
      <c r="E15" s="378">
        <v>110.2</v>
      </c>
      <c r="F15" s="380">
        <v>112.9</v>
      </c>
      <c r="H15" s="246"/>
    </row>
    <row r="16" spans="1:8" s="92" customFormat="1" ht="21" customHeight="1">
      <c r="A16" s="8" t="s">
        <v>106</v>
      </c>
      <c r="B16" s="244">
        <f t="shared" si="0"/>
        <v>1469635</v>
      </c>
      <c r="C16" s="243">
        <v>488672</v>
      </c>
      <c r="D16" s="243">
        <v>1958307</v>
      </c>
      <c r="E16" s="378">
        <v>113.9</v>
      </c>
      <c r="F16" s="380">
        <v>114.1</v>
      </c>
      <c r="H16" s="246"/>
    </row>
    <row r="17" spans="1:8" s="92" customFormat="1" ht="21" customHeight="1">
      <c r="A17" s="8" t="s">
        <v>107</v>
      </c>
      <c r="B17" s="244">
        <f t="shared" si="0"/>
        <v>320313</v>
      </c>
      <c r="C17" s="243">
        <v>103771</v>
      </c>
      <c r="D17" s="243">
        <v>424084</v>
      </c>
      <c r="E17" s="378">
        <v>123.6</v>
      </c>
      <c r="F17" s="380">
        <v>110.5</v>
      </c>
      <c r="H17" s="246"/>
    </row>
    <row r="18" spans="1:8" s="92" customFormat="1" ht="21" customHeight="1">
      <c r="A18" s="8" t="s">
        <v>108</v>
      </c>
      <c r="B18" s="244">
        <f t="shared" si="0"/>
        <v>283878</v>
      </c>
      <c r="C18" s="243">
        <v>98445</v>
      </c>
      <c r="D18" s="243">
        <v>382323</v>
      </c>
      <c r="E18" s="378">
        <v>105.9</v>
      </c>
      <c r="F18" s="380">
        <v>120.6</v>
      </c>
      <c r="H18" s="246"/>
    </row>
    <row r="19" spans="1:8" s="92" customFormat="1" ht="21" customHeight="1">
      <c r="A19" s="8" t="s">
        <v>109</v>
      </c>
      <c r="B19" s="244">
        <f t="shared" si="0"/>
        <v>676641</v>
      </c>
      <c r="C19" s="243">
        <v>222339</v>
      </c>
      <c r="D19" s="243">
        <v>898980</v>
      </c>
      <c r="E19" s="378">
        <v>121.8</v>
      </c>
      <c r="F19" s="380">
        <v>123.2</v>
      </c>
      <c r="H19" s="246"/>
    </row>
    <row r="20" spans="1:8" ht="21" customHeight="1">
      <c r="A20" s="8" t="s">
        <v>110</v>
      </c>
      <c r="B20" s="244">
        <f t="shared" si="0"/>
        <v>246782</v>
      </c>
      <c r="C20" s="244">
        <v>82080</v>
      </c>
      <c r="D20" s="244">
        <v>328862</v>
      </c>
      <c r="E20" s="378">
        <v>110.6</v>
      </c>
      <c r="F20" s="380">
        <v>117.3</v>
      </c>
      <c r="H20" s="246"/>
    </row>
    <row r="21" spans="1:8" ht="21" customHeight="1">
      <c r="A21" s="8"/>
      <c r="B21" s="93"/>
      <c r="C21" s="94"/>
      <c r="D21" s="94"/>
      <c r="E21" s="94"/>
      <c r="F21" s="82"/>
      <c r="H21" s="73"/>
    </row>
    <row r="22" spans="1:6" ht="21.75" customHeight="1">
      <c r="A22" s="95"/>
      <c r="B22" s="96"/>
      <c r="C22" s="95"/>
      <c r="D22" s="95"/>
      <c r="E22" s="95"/>
      <c r="F22" s="95"/>
    </row>
    <row r="23" s="3" customFormat="1" ht="21" customHeight="1"/>
    <row r="24" spans="2:5" ht="12.75">
      <c r="B24" s="44"/>
      <c r="C24" s="44"/>
      <c r="D24" s="44"/>
      <c r="E24" s="44"/>
    </row>
  </sheetData>
  <sheetProtection/>
  <mergeCells count="1">
    <mergeCell ref="A1:F1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 Binh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Oanh Truong</dc:creator>
  <cp:keywords/>
  <dc:description/>
  <cp:lastModifiedBy>User</cp:lastModifiedBy>
  <cp:lastPrinted>2019-04-23T08:31:15Z</cp:lastPrinted>
  <dcterms:created xsi:type="dcterms:W3CDTF">2001-11-29T09:43:14Z</dcterms:created>
  <dcterms:modified xsi:type="dcterms:W3CDTF">2019-04-23T09:20:26Z</dcterms:modified>
  <cp:category/>
  <cp:version/>
  <cp:contentType/>
  <cp:contentStatus/>
</cp:coreProperties>
</file>